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J:\ДОКУМЕНТЫ\КАП. ВЛОЖЕНИЯ (ОТЧЕТЫ)\Кап.вл.2021-отчет\F0513_104500935004_77_0\"/>
    </mc:Choice>
  </mc:AlternateContent>
  <bookViews>
    <workbookView xWindow="120" yWindow="90" windowWidth="19035" windowHeight="7680"/>
  </bookViews>
  <sheets>
    <sheet name="12" sheetId="12" r:id="rId1"/>
  </sheets>
  <definedNames>
    <definedName name="_xlnm._FilterDatabase" localSheetId="0" hidden="1">'12'!$A$16:$V$16</definedName>
    <definedName name="_xlnm.Print_Area" localSheetId="0">'12'!$A$1:$V$48</definedName>
  </definedNames>
  <calcPr calcId="162913" calcOnSave="0"/>
</workbook>
</file>

<file path=xl/calcChain.xml><?xml version="1.0" encoding="utf-8"?>
<calcChain xmlns="http://schemas.openxmlformats.org/spreadsheetml/2006/main">
  <c r="T34" i="12" l="1"/>
  <c r="K16" i="12"/>
  <c r="Q34" i="12"/>
  <c r="Q17" i="12"/>
  <c r="O17" i="12"/>
  <c r="M17" i="12"/>
  <c r="K17" i="12"/>
  <c r="I17" i="12"/>
  <c r="U35" i="12"/>
  <c r="T37" i="12"/>
  <c r="T38" i="12"/>
  <c r="T28" i="12"/>
  <c r="U28" i="12"/>
  <c r="T29" i="12"/>
  <c r="G29" i="12"/>
  <c r="G37" i="12"/>
  <c r="F37" i="12"/>
  <c r="G38" i="12"/>
  <c r="F38" i="12"/>
  <c r="T36" i="12" l="1"/>
  <c r="N36" i="12"/>
  <c r="O36" i="12"/>
  <c r="P36" i="12"/>
  <c r="Q36" i="12"/>
  <c r="H36" i="12"/>
  <c r="D36" i="12"/>
  <c r="P34" i="12" l="1"/>
  <c r="P18" i="12" s="1"/>
  <c r="O35" i="12"/>
  <c r="P35" i="12"/>
  <c r="Q35" i="12"/>
  <c r="N34" i="12"/>
  <c r="I37" i="12"/>
  <c r="H37" i="12"/>
  <c r="T35" i="12"/>
  <c r="N35" i="12"/>
  <c r="I42" i="12"/>
  <c r="H42" i="12"/>
  <c r="H41" i="12" s="1"/>
  <c r="H39" i="12" s="1"/>
  <c r="F41" i="12"/>
  <c r="F39" i="12" s="1"/>
  <c r="G41" i="12"/>
  <c r="G39" i="12" s="1"/>
  <c r="I41" i="12"/>
  <c r="I39" i="12" s="1"/>
  <c r="N41" i="12"/>
  <c r="N39" i="12" s="1"/>
  <c r="Q41" i="12"/>
  <c r="Q39" i="12" s="1"/>
  <c r="T41" i="12"/>
  <c r="T39" i="12" s="1"/>
  <c r="U41" i="12"/>
  <c r="U39" i="12" s="1"/>
  <c r="D41" i="12"/>
  <c r="D39" i="12" s="1"/>
  <c r="T25" i="12"/>
  <c r="T24" i="12" s="1"/>
  <c r="U25" i="12"/>
  <c r="U24" i="12" s="1"/>
  <c r="I29" i="12"/>
  <c r="G28" i="12" s="1"/>
  <c r="G25" i="12" s="1"/>
  <c r="G24" i="12" s="1"/>
  <c r="H29" i="12"/>
  <c r="H28" i="12" s="1"/>
  <c r="H25" i="12" s="1"/>
  <c r="H24" i="12" s="1"/>
  <c r="F29" i="12"/>
  <c r="F28" i="12" s="1"/>
  <c r="F25" i="12" s="1"/>
  <c r="F24" i="12" s="1"/>
  <c r="S28" i="12"/>
  <c r="R28" i="12"/>
  <c r="Q28" i="12"/>
  <c r="P28" i="12"/>
  <c r="O28" i="12"/>
  <c r="O25" i="12" s="1"/>
  <c r="O24" i="12" s="1"/>
  <c r="N28" i="12"/>
  <c r="N25" i="12" s="1"/>
  <c r="N24" i="12" s="1"/>
  <c r="N17" i="12" s="1"/>
  <c r="M28" i="12"/>
  <c r="M25" i="12" s="1"/>
  <c r="M24" i="12" s="1"/>
  <c r="L28" i="12"/>
  <c r="K28" i="12"/>
  <c r="K25" i="12" s="1"/>
  <c r="K24" i="12" s="1"/>
  <c r="J28" i="12"/>
  <c r="E28" i="12"/>
  <c r="D28" i="12"/>
  <c r="D25" i="12" s="1"/>
  <c r="D24" i="12" s="1"/>
  <c r="D17" i="12" s="1"/>
  <c r="I28" i="12" l="1"/>
  <c r="I25" i="12" s="1"/>
  <c r="I24" i="12" s="1"/>
  <c r="U20" i="12" l="1"/>
  <c r="O20" i="12" l="1"/>
  <c r="O19" i="12"/>
  <c r="O21" i="12"/>
  <c r="O22" i="12"/>
  <c r="O34" i="12" l="1"/>
  <c r="O18" i="12" s="1"/>
  <c r="O16" i="12" s="1"/>
  <c r="T20" i="12" l="1"/>
  <c r="O23" i="12"/>
  <c r="T18" i="12"/>
  <c r="U34" i="12"/>
  <c r="U18" i="12" s="1"/>
  <c r="U23" i="12" s="1"/>
  <c r="U22" i="12"/>
  <c r="U21" i="12"/>
  <c r="U19" i="12"/>
  <c r="U17" i="12"/>
  <c r="T22" i="12"/>
  <c r="T21" i="12"/>
  <c r="T19" i="12"/>
  <c r="T17" i="12"/>
  <c r="M22" i="12"/>
  <c r="M21" i="12"/>
  <c r="M20" i="12"/>
  <c r="M19" i="12"/>
  <c r="M35" i="12" l="1"/>
  <c r="M34" i="12" s="1"/>
  <c r="M16" i="12" s="1"/>
  <c r="M23" i="12" s="1"/>
  <c r="I38" i="12"/>
  <c r="I36" i="12" s="1"/>
  <c r="T16" i="12"/>
  <c r="T23" i="12" s="1"/>
  <c r="S22" i="12"/>
  <c r="S17" i="12"/>
  <c r="S21" i="12"/>
  <c r="S20" i="12"/>
  <c r="S19" i="12"/>
  <c r="R20" i="12"/>
  <c r="R17" i="12"/>
  <c r="R22" i="12"/>
  <c r="R21" i="12"/>
  <c r="R19" i="12"/>
  <c r="V23" i="12"/>
  <c r="N20" i="12"/>
  <c r="R23" i="12" l="1"/>
  <c r="S23" i="12"/>
  <c r="K23" i="12" l="1"/>
  <c r="L34" i="12" l="1"/>
  <c r="F20" i="12" l="1"/>
  <c r="F17" i="12"/>
  <c r="F22" i="12"/>
  <c r="F21" i="12"/>
  <c r="F19" i="12"/>
  <c r="F35" i="12" l="1"/>
  <c r="F34" i="12" l="1"/>
  <c r="F18" i="12" s="1"/>
  <c r="F16" i="12" s="1"/>
  <c r="F23" i="12" s="1"/>
  <c r="J20" i="12"/>
  <c r="J22" i="12"/>
  <c r="Q18" i="12" l="1"/>
  <c r="E19" i="12"/>
  <c r="G19" i="12"/>
  <c r="H19" i="12"/>
  <c r="I19" i="12"/>
  <c r="J19" i="12"/>
  <c r="L19" i="12"/>
  <c r="N19" i="12"/>
  <c r="P19" i="12"/>
  <c r="Q19" i="12"/>
  <c r="H21" i="12"/>
  <c r="I21" i="12"/>
  <c r="J21" i="12"/>
  <c r="L21" i="12"/>
  <c r="N21" i="12"/>
  <c r="P21" i="12"/>
  <c r="Q21" i="12"/>
  <c r="E21" i="12"/>
  <c r="P22" i="12" l="1"/>
  <c r="Q20" i="12"/>
  <c r="P20" i="12"/>
  <c r="L20" i="12"/>
  <c r="Q22" i="12"/>
  <c r="N22" i="12"/>
  <c r="L22" i="12"/>
  <c r="H34" i="12"/>
  <c r="H38" i="12"/>
  <c r="H35" i="12" s="1"/>
  <c r="N18" i="12"/>
  <c r="I18" i="12"/>
  <c r="G35" i="12"/>
  <c r="G34" i="12" s="1"/>
  <c r="E20" i="12"/>
  <c r="G20" i="12"/>
  <c r="H18" i="12" l="1"/>
  <c r="G18" i="12"/>
  <c r="E34" i="12"/>
  <c r="E18" i="12" s="1"/>
  <c r="E23" i="12" s="1"/>
  <c r="K22" i="12"/>
  <c r="P17" i="12" l="1"/>
  <c r="P16" i="12" s="1"/>
  <c r="P23" i="12" s="1"/>
  <c r="N16" i="12"/>
  <c r="N23" i="12" s="1"/>
  <c r="L23" i="12"/>
  <c r="Q16" i="12" l="1"/>
  <c r="I16" i="12" s="1"/>
  <c r="I23" i="12" s="1"/>
  <c r="G17" i="12"/>
  <c r="G21" i="12"/>
  <c r="G22" i="12"/>
  <c r="Q23" i="12" l="1"/>
  <c r="G16" i="12"/>
  <c r="G23" i="12" s="1"/>
  <c r="J17" i="12"/>
  <c r="H17" i="12" s="1"/>
  <c r="D22" i="12"/>
  <c r="D20" i="12"/>
  <c r="D21" i="12"/>
  <c r="D19" i="12"/>
  <c r="D35" i="12" l="1"/>
  <c r="D34" i="12" l="1"/>
  <c r="D18" i="12" s="1"/>
  <c r="D16" i="12" s="1"/>
  <c r="D23" i="12" s="1"/>
  <c r="J23" i="12"/>
  <c r="H23" i="12" s="1"/>
  <c r="H16" i="12"/>
</calcChain>
</file>

<file path=xl/sharedStrings.xml><?xml version="1.0" encoding="utf-8"?>
<sst xmlns="http://schemas.openxmlformats.org/spreadsheetml/2006/main" count="463" uniqueCount="98">
  <si>
    <t>к приказу Минэнерго России</t>
  </si>
  <si>
    <t xml:space="preserve">  Наименование инвестиционного проекта (группы инвестиционных проектов)</t>
  </si>
  <si>
    <t>Номер группы инвести-ционных проектов</t>
  </si>
  <si>
    <t>Идентификатор инвестицион-ного проекта</t>
  </si>
  <si>
    <t>1</t>
  </si>
  <si>
    <t>1.1</t>
  </si>
  <si>
    <t>1.2</t>
  </si>
  <si>
    <t>1.1.1</t>
  </si>
  <si>
    <t>1.1.2</t>
  </si>
  <si>
    <t>1.1.3</t>
  </si>
  <si>
    <t>1.1.4</t>
  </si>
  <si>
    <t>1.2.1</t>
  </si>
  <si>
    <t>1.1.1.1</t>
  </si>
  <si>
    <t>1.1.1.2</t>
  </si>
  <si>
    <t>1.1.1.3</t>
  </si>
  <si>
    <t>1.1.4.1</t>
  </si>
  <si>
    <t>нд</t>
  </si>
  <si>
    <t>0</t>
  </si>
  <si>
    <t>ВСЕГО по инвестиционной программе, в том числе:</t>
  </si>
  <si>
    <t>0.1</t>
  </si>
  <si>
    <t>Технологическое присоединение, всего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</si>
  <si>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</si>
  <si>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</si>
  <si>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</si>
  <si>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</si>
  <si>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</si>
  <si>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Покупка земельных участков для целей реализации инвестиционных проектов, всего</t>
  </si>
  <si>
    <t>Прочие инвестиционные проекты, всего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</si>
  <si>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</si>
  <si>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</si>
  <si>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</si>
  <si>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</si>
  <si>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</si>
  <si>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</si>
  <si>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1.3</t>
  </si>
  <si>
    <t>1.4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</si>
  <si>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</si>
  <si>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</si>
  <si>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</si>
  <si>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Технологическое присоединение всего, в том числе:</t>
  </si>
  <si>
    <t>Технологическое присоединение энергопринимающих устройств потребителей максимальной мощностью от 15 до 150 кВт включительно, всего</t>
  </si>
  <si>
    <t>Технологическое присоединение объектов электросетевого хозяйства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</si>
  <si>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</si>
  <si>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</si>
  <si>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 всего, в том числе:</t>
  </si>
  <si>
    <t>город Москва</t>
  </si>
  <si>
    <t>0.2.</t>
  </si>
  <si>
    <t>0.5</t>
  </si>
  <si>
    <t>0.6</t>
  </si>
  <si>
    <t>1.5</t>
  </si>
  <si>
    <t>1.6</t>
  </si>
  <si>
    <t>1.2.2.</t>
  </si>
  <si>
    <t>Факт</t>
  </si>
  <si>
    <t>Реконструкция, модернизация, техническое перевооружение линий электропередачи, всего, в том числе:</t>
  </si>
  <si>
    <t>от «_25_» _апреля_ 2018 г. №_320_</t>
  </si>
  <si>
    <t>Отчет о реализации инвестиционной программы Муниципальное унитарное предприятие "Троицкая электросеть"</t>
  </si>
  <si>
    <t>Всего</t>
  </si>
  <si>
    <t>План</t>
  </si>
  <si>
    <t>I квартал</t>
  </si>
  <si>
    <t>II квартал</t>
  </si>
  <si>
    <t>IV квартал</t>
  </si>
  <si>
    <t>%</t>
  </si>
  <si>
    <t>Причины отклонений</t>
  </si>
  <si>
    <t>1.2.1.1.1</t>
  </si>
  <si>
    <t>III квартал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</si>
  <si>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</si>
  <si>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 xml:space="preserve">Полная стоимость инвестиционного проекта в соответствии с утвержденной проектной документацией в базисном уровне цен, млн рублей (без НДС) </t>
  </si>
  <si>
    <t>в базисном уровне цен</t>
  </si>
  <si>
    <t>в прогнозных ценах соответствующих лет</t>
  </si>
  <si>
    <t xml:space="preserve">Остаток освоения капитальных вложений на конец отчетного периода,  млн рублей 
(без НДС) </t>
  </si>
  <si>
    <t>Отклонение от плана освоения по итогам отчетного периода</t>
  </si>
  <si>
    <t>млн.рублей (без НДС)</t>
  </si>
  <si>
    <t>Приложение  № 12</t>
  </si>
  <si>
    <t>Директор</t>
  </si>
  <si>
    <t>Воробьева А.П.</t>
  </si>
  <si>
    <t>за 4 квартал 2021 года</t>
  </si>
  <si>
    <t>Год раскрытия информации: 2022 год</t>
  </si>
  <si>
    <t>Утвержденные плановые значения показателей приведены в соответствии с  приказом Департамента экономической политики и развития города Москвы от 28.10.2021 года № 515-ТД</t>
  </si>
  <si>
    <t>1.1.1.3.1</t>
  </si>
  <si>
    <t>Строительство ТП-593 с кабельными линиями 10кВ для электроснабжения земельного участка с кад. № з/у 50:54:0020317:11</t>
  </si>
  <si>
    <t>L_2.1.1.2021</t>
  </si>
  <si>
    <t xml:space="preserve">Фактический объем освоения капитальных вложений на 01.01.2021 в прогнозных ценах соответствующих лет, млн рублей (без НДС) </t>
  </si>
  <si>
    <t xml:space="preserve">Остаток освоения капитальных вложений на 01.01.2021,  млн рублей 
(без НДС) </t>
  </si>
  <si>
    <t>Освоение капитальных вложений года 2021, млн.рублей (без НДС)</t>
  </si>
  <si>
    <t xml:space="preserve">Реконструкция ТП-519. Замена 10 низковольтных панелей в РУ-0,4кВ. </t>
  </si>
  <si>
    <t>L_1.1.1.2021</t>
  </si>
  <si>
    <t>1.2.1.1.2</t>
  </si>
  <si>
    <t xml:space="preserve">Реконструкция ТП-504. Замена 10 низковольтных панелей в РУ-0,4кВ. </t>
  </si>
  <si>
    <t>L_1.1.2.2021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</si>
  <si>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</si>
  <si>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</si>
  <si>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</si>
  <si>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 всего, в том числе:</t>
  </si>
  <si>
    <t>1.2.2.2.1</t>
  </si>
  <si>
    <t>Реконструкция КЛ-0,4 кВ ул. Центральная д.8 - ул. Центральная д.6</t>
  </si>
  <si>
    <t>L_1.1.3.2021</t>
  </si>
  <si>
    <t>1.2.1.1</t>
  </si>
  <si>
    <t>Реконструкция трансформаторных и иных подстанций всего,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</si>
</sst>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1" fillId="0" borderId="0"/>
    <xf numFmtId="0" fontId="1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2" fillId="0" borderId="0"/>
    <xf numFmtId="0" fontId="32" fillId="0" borderId="0"/>
    <xf numFmtId="0" fontId="10" fillId="0" borderId="0"/>
    <xf numFmtId="0" fontId="34" fillId="0" borderId="0"/>
    <xf numFmtId="0" fontId="34" fillId="0" borderId="0"/>
    <xf numFmtId="164" fontId="10" fillId="0" borderId="0" applyFont="0" applyFill="0" applyBorder="0" applyAlignment="0" applyProtection="0"/>
    <xf numFmtId="165" fontId="3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9" fillId="0" borderId="0"/>
    <xf numFmtId="0" fontId="8" fillId="0" borderId="0"/>
    <xf numFmtId="0" fontId="38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9" fillId="0" borderId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4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6" fillId="0" borderId="0"/>
    <xf numFmtId="0" fontId="11" fillId="0" borderId="0"/>
    <xf numFmtId="9" fontId="3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0" fillId="0" borderId="0"/>
    <xf numFmtId="0" fontId="5" fillId="0" borderId="0"/>
    <xf numFmtId="0" fontId="31" fillId="0" borderId="0"/>
    <xf numFmtId="0" fontId="4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106">
    <xf numFmtId="0" fontId="0" fillId="0" borderId="0" xfId="0"/>
    <xf numFmtId="0" fontId="11" fillId="0" borderId="0" xfId="0" applyFont="1"/>
    <xf numFmtId="0" fontId="11" fillId="0" borderId="0" xfId="0" applyFont="1" applyFill="1"/>
    <xf numFmtId="0" fontId="11" fillId="0" borderId="0" xfId="0" applyFont="1" applyAlignment="1">
      <alignment horizontal="right"/>
    </xf>
    <xf numFmtId="0" fontId="35" fillId="0" borderId="0" xfId="37" applyFont="1" applyAlignment="1">
      <alignment horizontal="right"/>
    </xf>
    <xf numFmtId="0" fontId="11" fillId="0" borderId="0" xfId="0" applyFont="1" applyFill="1"/>
    <xf numFmtId="0" fontId="11" fillId="0" borderId="0" xfId="0" applyFont="1" applyAlignment="1">
      <alignment wrapText="1"/>
    </xf>
    <xf numFmtId="0" fontId="37" fillId="0" borderId="0" xfId="0" applyFont="1" applyFill="1" applyAlignment="1">
      <alignment horizontal="center" vertical="center"/>
    </xf>
    <xf numFmtId="0" fontId="11" fillId="0" borderId="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0" fontId="13" fillId="0" borderId="0" xfId="37" applyFont="1" applyAlignment="1">
      <alignment horizontal="right" vertical="center"/>
    </xf>
    <xf numFmtId="0" fontId="13" fillId="0" borderId="0" xfId="37" applyFont="1" applyAlignment="1">
      <alignment horizontal="right"/>
    </xf>
    <xf numFmtId="0" fontId="11" fillId="0" borderId="0" xfId="0" applyFont="1"/>
    <xf numFmtId="0" fontId="11" fillId="0" borderId="0" xfId="0" applyFont="1"/>
    <xf numFmtId="0" fontId="11" fillId="0" borderId="0" xfId="0" applyFont="1"/>
    <xf numFmtId="167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33" fillId="0" borderId="10" xfId="54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/>
    <xf numFmtId="167" fontId="11" fillId="0" borderId="0" xfId="0" applyNumberFormat="1" applyFont="1"/>
    <xf numFmtId="0" fontId="11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wrapText="1"/>
    </xf>
    <xf numFmtId="0" fontId="13" fillId="0" borderId="12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horizontal="left" wrapText="1"/>
    </xf>
    <xf numFmtId="0" fontId="13" fillId="0" borderId="10" xfId="0" applyFont="1" applyFill="1" applyBorder="1" applyAlignment="1">
      <alignment vertical="center" wrapText="1"/>
    </xf>
    <xf numFmtId="49" fontId="33" fillId="0" borderId="10" xfId="54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</xf>
    <xf numFmtId="0" fontId="33" fillId="0" borderId="10" xfId="54" applyFont="1" applyFill="1" applyBorder="1" applyAlignment="1">
      <alignment horizontal="center" vertical="center" wrapText="1"/>
    </xf>
    <xf numFmtId="49" fontId="33" fillId="24" borderId="10" xfId="54" applyNumberFormat="1" applyFont="1" applyFill="1" applyBorder="1" applyAlignment="1">
      <alignment horizontal="center" vertical="center"/>
    </xf>
    <xf numFmtId="0" fontId="33" fillId="0" borderId="10" xfId="54" applyFont="1" applyFill="1" applyBorder="1" applyAlignment="1">
      <alignment horizontal="center" wrapText="1"/>
    </xf>
    <xf numFmtId="49" fontId="41" fillId="0" borderId="10" xfId="54" applyNumberFormat="1" applyFont="1" applyFill="1" applyBorder="1" applyAlignment="1">
      <alignment horizontal="center" vertical="center"/>
    </xf>
    <xf numFmtId="0" fontId="12" fillId="0" borderId="10" xfId="54" applyFont="1" applyFill="1" applyBorder="1" applyAlignment="1">
      <alignment horizontal="center" vertical="center" wrapText="1"/>
    </xf>
    <xf numFmtId="49" fontId="42" fillId="0" borderId="10" xfId="54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54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center" wrapText="1"/>
    </xf>
    <xf numFmtId="0" fontId="11" fillId="0" borderId="0" xfId="0" applyFont="1"/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1" fillId="0" borderId="0" xfId="0" applyFont="1"/>
    <xf numFmtId="167" fontId="13" fillId="0" borderId="10" xfId="0" applyNumberFormat="1" applyFont="1" applyFill="1" applyBorder="1" applyAlignment="1">
      <alignment horizontal="center" vertical="center" wrapText="1"/>
    </xf>
    <xf numFmtId="0" fontId="13" fillId="0" borderId="10" xfId="54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 wrapText="1"/>
    </xf>
    <xf numFmtId="168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49" fontId="45" fillId="24" borderId="10" xfId="54" applyNumberFormat="1" applyFont="1" applyFill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49" fontId="42" fillId="24" borderId="10" xfId="54" applyNumberFormat="1" applyFont="1" applyFill="1" applyBorder="1" applyAlignment="1">
      <alignment horizontal="center" vertical="center"/>
    </xf>
    <xf numFmtId="0" fontId="42" fillId="0" borderId="10" xfId="54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/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6" fillId="0" borderId="0" xfId="54" applyFont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271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6 2" xfId="107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mruColors>
      <color rgb="FFCCFFCC"/>
      <color rgb="FFDDF9FF"/>
      <color rgb="FFFFFFCC"/>
      <color rgb="FFC4E0F8"/>
      <color rgb="FFCC99FF"/>
      <color rgb="FFFEB0B2"/>
      <color rgb="FFFD8D90"/>
      <color rgb="FFFC60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Z58"/>
  <sheetViews>
    <sheetView tabSelected="1" topLeftCell="A9" workbookViewId="0">
      <pane xSplit="2" ySplit="8" topLeftCell="C20" activePane="bottomRight" state="frozen"/>
      <selection activeCell="A9" sqref="A9"/>
      <selection pane="topRight" activeCell="C9" sqref="C9"/>
      <selection pane="bottomLeft" activeCell="A17" sqref="A17"/>
      <selection pane="bottomRight" activeCell="S50" sqref="S50"/>
    </sheetView>
  </sheetViews>
  <sheetFormatPr defaultColWidth="9" defaultRowHeight="15.75" x14ac:dyDescent="0.25"/>
  <cols>
    <col min="1" max="1" width="10.625" style="1" customWidth="1"/>
    <col min="2" max="2" width="32.875" style="1" customWidth="1"/>
    <col min="3" max="3" width="15.125" style="1" customWidth="1"/>
    <col min="4" max="4" width="10.125" style="2" customWidth="1"/>
    <col min="5" max="5" width="10.125" style="5" customWidth="1"/>
    <col min="6" max="6" width="9" style="5" customWidth="1"/>
    <col min="7" max="7" width="7" style="5" customWidth="1"/>
    <col min="8" max="17" width="8.75" style="5" customWidth="1"/>
    <col min="18" max="18" width="7.125" style="5" customWidth="1"/>
    <col min="19" max="19" width="8.25" style="1" customWidth="1"/>
    <col min="20" max="20" width="11.75" style="1" customWidth="1"/>
    <col min="21" max="21" width="7.125" style="1" customWidth="1"/>
    <col min="22" max="22" width="25.125" style="1" customWidth="1"/>
    <col min="23" max="16384" width="9" style="1"/>
  </cols>
  <sheetData>
    <row r="1" spans="1:22" x14ac:dyDescent="0.25">
      <c r="A1" s="2"/>
      <c r="B1" s="2"/>
      <c r="C1" s="2"/>
      <c r="V1" s="12" t="s">
        <v>72</v>
      </c>
    </row>
    <row r="2" spans="1:22" x14ac:dyDescent="0.25">
      <c r="A2" s="2"/>
      <c r="B2" s="2"/>
      <c r="C2" s="2"/>
      <c r="V2" s="13" t="s">
        <v>0</v>
      </c>
    </row>
    <row r="3" spans="1:22" x14ac:dyDescent="0.25">
      <c r="A3" s="2"/>
      <c r="B3" s="2"/>
      <c r="C3" s="2"/>
      <c r="V3" s="13" t="s">
        <v>54</v>
      </c>
    </row>
    <row r="4" spans="1:22" ht="18.75" x14ac:dyDescent="0.25">
      <c r="A4" s="99" t="s">
        <v>65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</row>
    <row r="5" spans="1:22" ht="18.75" x14ac:dyDescent="0.3">
      <c r="A5" s="98" t="s">
        <v>75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</row>
    <row r="6" spans="1:22" ht="18.75" x14ac:dyDescent="0.25">
      <c r="A6" s="97" t="s">
        <v>55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</row>
    <row r="7" spans="1:22" ht="18.75" x14ac:dyDescent="0.3">
      <c r="A7" s="78"/>
      <c r="B7" s="78"/>
      <c r="C7" s="78"/>
      <c r="D7" s="78"/>
      <c r="E7" s="78"/>
      <c r="F7" s="78"/>
      <c r="G7" s="78"/>
      <c r="H7" s="37"/>
      <c r="I7" s="37"/>
      <c r="J7" s="37"/>
      <c r="K7" s="37"/>
      <c r="L7" s="37"/>
      <c r="M7" s="37"/>
      <c r="N7" s="37"/>
      <c r="O7" s="37"/>
      <c r="P7" s="37"/>
      <c r="Q7" s="37"/>
      <c r="R7" s="42"/>
      <c r="V7" s="4"/>
    </row>
    <row r="8" spans="1:22" ht="18.75" x14ac:dyDescent="0.3">
      <c r="A8" s="100" t="s">
        <v>76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</row>
    <row r="9" spans="1:22" ht="18.75" x14ac:dyDescent="0.25">
      <c r="A9" s="99"/>
      <c r="B9" s="99"/>
      <c r="C9" s="99"/>
      <c r="D9" s="99"/>
      <c r="E9" s="99"/>
      <c r="F9" s="99"/>
      <c r="G9" s="99"/>
      <c r="H9" s="36"/>
      <c r="I9" s="36"/>
      <c r="J9" s="36"/>
      <c r="K9" s="36"/>
      <c r="L9" s="36"/>
      <c r="M9" s="36"/>
      <c r="N9" s="36"/>
      <c r="O9" s="36"/>
      <c r="P9" s="36"/>
      <c r="Q9" s="36"/>
      <c r="R9" s="40"/>
      <c r="S9" s="7"/>
      <c r="T9" s="7"/>
      <c r="U9" s="7"/>
      <c r="V9" s="7"/>
    </row>
    <row r="10" spans="1:22" ht="18.75" x14ac:dyDescent="0.3">
      <c r="A10" s="100" t="s">
        <v>77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</row>
    <row r="11" spans="1:22" x14ac:dyDescent="0.25">
      <c r="A11" s="2"/>
      <c r="U11" s="3"/>
    </row>
    <row r="12" spans="1:22" ht="24" customHeight="1" x14ac:dyDescent="0.25">
      <c r="A12" s="90" t="s">
        <v>2</v>
      </c>
      <c r="B12" s="90" t="s">
        <v>1</v>
      </c>
      <c r="C12" s="90" t="s">
        <v>3</v>
      </c>
      <c r="D12" s="94" t="s">
        <v>66</v>
      </c>
      <c r="E12" s="94" t="s">
        <v>81</v>
      </c>
      <c r="F12" s="90" t="s">
        <v>82</v>
      </c>
      <c r="G12" s="90"/>
      <c r="H12" s="87" t="s">
        <v>83</v>
      </c>
      <c r="I12" s="88"/>
      <c r="J12" s="88"/>
      <c r="K12" s="88"/>
      <c r="L12" s="88"/>
      <c r="M12" s="88"/>
      <c r="N12" s="88"/>
      <c r="O12" s="88"/>
      <c r="P12" s="88"/>
      <c r="Q12" s="89"/>
      <c r="R12" s="87" t="s">
        <v>69</v>
      </c>
      <c r="S12" s="89"/>
      <c r="T12" s="87" t="s">
        <v>70</v>
      </c>
      <c r="U12" s="89"/>
      <c r="V12" s="103" t="s">
        <v>62</v>
      </c>
    </row>
    <row r="13" spans="1:22" ht="51" customHeight="1" x14ac:dyDescent="0.25">
      <c r="A13" s="90"/>
      <c r="B13" s="90"/>
      <c r="C13" s="90"/>
      <c r="D13" s="95"/>
      <c r="E13" s="95"/>
      <c r="F13" s="90"/>
      <c r="G13" s="90"/>
      <c r="H13" s="90" t="s">
        <v>56</v>
      </c>
      <c r="I13" s="90"/>
      <c r="J13" s="90" t="s">
        <v>58</v>
      </c>
      <c r="K13" s="90"/>
      <c r="L13" s="90" t="s">
        <v>59</v>
      </c>
      <c r="M13" s="90"/>
      <c r="N13" s="90" t="s">
        <v>64</v>
      </c>
      <c r="O13" s="90"/>
      <c r="P13" s="90" t="s">
        <v>60</v>
      </c>
      <c r="Q13" s="90"/>
      <c r="R13" s="91"/>
      <c r="S13" s="92"/>
      <c r="T13" s="101"/>
      <c r="U13" s="102"/>
      <c r="V13" s="104"/>
    </row>
    <row r="14" spans="1:22" ht="69" customHeight="1" x14ac:dyDescent="0.25">
      <c r="A14" s="90"/>
      <c r="B14" s="90"/>
      <c r="C14" s="90"/>
      <c r="D14" s="96"/>
      <c r="E14" s="96"/>
      <c r="F14" s="41" t="s">
        <v>67</v>
      </c>
      <c r="G14" s="50" t="s">
        <v>68</v>
      </c>
      <c r="H14" s="35" t="s">
        <v>57</v>
      </c>
      <c r="I14" s="35" t="s">
        <v>52</v>
      </c>
      <c r="J14" s="35" t="s">
        <v>57</v>
      </c>
      <c r="K14" s="35" t="s">
        <v>52</v>
      </c>
      <c r="L14" s="35" t="s">
        <v>57</v>
      </c>
      <c r="M14" s="35" t="s">
        <v>52</v>
      </c>
      <c r="N14" s="35" t="s">
        <v>57</v>
      </c>
      <c r="O14" s="35" t="s">
        <v>52</v>
      </c>
      <c r="P14" s="35" t="s">
        <v>57</v>
      </c>
      <c r="Q14" s="35" t="s">
        <v>52</v>
      </c>
      <c r="R14" s="41" t="s">
        <v>67</v>
      </c>
      <c r="S14" s="50" t="s">
        <v>68</v>
      </c>
      <c r="T14" s="35" t="s">
        <v>71</v>
      </c>
      <c r="U14" s="35" t="s">
        <v>61</v>
      </c>
      <c r="V14" s="105"/>
    </row>
    <row r="15" spans="1:22" ht="19.5" customHeight="1" x14ac:dyDescent="0.25">
      <c r="A15" s="9">
        <v>1</v>
      </c>
      <c r="B15" s="9">
        <v>2</v>
      </c>
      <c r="C15" s="9">
        <v>3</v>
      </c>
      <c r="D15" s="9">
        <v>4</v>
      </c>
      <c r="E15" s="24">
        <v>5</v>
      </c>
      <c r="F15" s="24">
        <v>6</v>
      </c>
      <c r="G15" s="9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4">
        <v>16</v>
      </c>
      <c r="Q15" s="24">
        <v>17</v>
      </c>
      <c r="R15" s="24">
        <v>18</v>
      </c>
      <c r="S15" s="24">
        <v>19</v>
      </c>
      <c r="T15" s="24">
        <v>20</v>
      </c>
      <c r="U15" s="24">
        <v>21</v>
      </c>
      <c r="V15" s="24">
        <v>22</v>
      </c>
    </row>
    <row r="16" spans="1:22" s="14" customFormat="1" ht="30" customHeight="1" x14ac:dyDescent="0.25">
      <c r="A16" s="56" t="s">
        <v>17</v>
      </c>
      <c r="B16" s="57" t="s">
        <v>18</v>
      </c>
      <c r="C16" s="25" t="s">
        <v>16</v>
      </c>
      <c r="D16" s="26">
        <f>SUM(D17:D22)</f>
        <v>12.615</v>
      </c>
      <c r="E16" s="39" t="s">
        <v>16</v>
      </c>
      <c r="F16" s="26">
        <f>SUM(F17:F22)</f>
        <v>12.615</v>
      </c>
      <c r="G16" s="26">
        <f>SUM(G17:G22)</f>
        <v>12.615</v>
      </c>
      <c r="H16" s="26">
        <f>SUM(J16,L16,N16,P16)</f>
        <v>12.614999999999998</v>
      </c>
      <c r="I16" s="26">
        <f>SUM(K16,M16,O16,Q16)</f>
        <v>14.342000000000001</v>
      </c>
      <c r="J16" s="39" t="s">
        <v>16</v>
      </c>
      <c r="K16" s="26">
        <f t="shared" ref="K16:M16" si="0">SUM(K17:K22)</f>
        <v>0.03</v>
      </c>
      <c r="L16" s="39" t="s">
        <v>16</v>
      </c>
      <c r="M16" s="26">
        <f t="shared" si="0"/>
        <v>0.36</v>
      </c>
      <c r="N16" s="26">
        <f t="shared" ref="N16:Q16" si="1">SUM(N17:N22)</f>
        <v>11.379999999999999</v>
      </c>
      <c r="O16" s="26">
        <f t="shared" ref="O16" si="2">SUM(O17:O22)</f>
        <v>10.622</v>
      </c>
      <c r="P16" s="26">
        <f t="shared" si="1"/>
        <v>1.2349999999999999</v>
      </c>
      <c r="Q16" s="26">
        <f t="shared" si="1"/>
        <v>3.33</v>
      </c>
      <c r="R16" s="26" t="s">
        <v>16</v>
      </c>
      <c r="S16" s="26" t="s">
        <v>16</v>
      </c>
      <c r="T16" s="26">
        <f>SUM(T17:T22)</f>
        <v>-1.7269999999999999</v>
      </c>
      <c r="U16" s="26">
        <v>-13.69</v>
      </c>
      <c r="V16" s="25" t="s">
        <v>16</v>
      </c>
    </row>
    <row r="17" spans="1:26" s="14" customFormat="1" ht="45" customHeight="1" x14ac:dyDescent="0.25">
      <c r="A17" s="51" t="s">
        <v>19</v>
      </c>
      <c r="B17" s="52" t="s">
        <v>20</v>
      </c>
      <c r="C17" s="24" t="s">
        <v>16</v>
      </c>
      <c r="D17" s="67">
        <f>D24</f>
        <v>7.101</v>
      </c>
      <c r="E17" s="20" t="s">
        <v>16</v>
      </c>
      <c r="F17" s="20">
        <f>F24</f>
        <v>7.101</v>
      </c>
      <c r="G17" s="20">
        <f>G24</f>
        <v>7.101</v>
      </c>
      <c r="H17" s="38">
        <f>SUM(J17,L17,N17,P17)</f>
        <v>7.101</v>
      </c>
      <c r="I17" s="17">
        <f>SUM(K17,M17,O17,Q17)</f>
        <v>8.0139999999999993</v>
      </c>
      <c r="J17" s="20" t="str">
        <f>J24</f>
        <v>нд</v>
      </c>
      <c r="K17" s="38">
        <f>K24</f>
        <v>0.03</v>
      </c>
      <c r="L17" s="20" t="s">
        <v>16</v>
      </c>
      <c r="M17" s="38">
        <f>M24</f>
        <v>0.36</v>
      </c>
      <c r="N17" s="67">
        <f>N24</f>
        <v>7.101</v>
      </c>
      <c r="O17" s="38">
        <f>O24</f>
        <v>7.6239999999999997</v>
      </c>
      <c r="P17" s="38" t="str">
        <f t="shared" ref="P17:Q17" si="3">P24</f>
        <v>нд</v>
      </c>
      <c r="Q17" s="38" t="str">
        <f>Q24</f>
        <v>нд</v>
      </c>
      <c r="R17" s="38" t="str">
        <f>R24</f>
        <v>нд</v>
      </c>
      <c r="S17" s="38" t="str">
        <f>S24</f>
        <v>нд</v>
      </c>
      <c r="T17" s="38">
        <f>T24</f>
        <v>-0.91299999999999937</v>
      </c>
      <c r="U17" s="38">
        <f>U24</f>
        <v>-12.86</v>
      </c>
      <c r="V17" s="24" t="s">
        <v>16</v>
      </c>
      <c r="W17" s="22"/>
      <c r="X17" s="21"/>
      <c r="Y17" s="22"/>
      <c r="Z17" s="21"/>
    </row>
    <row r="18" spans="1:26" s="14" customFormat="1" ht="48.75" customHeight="1" x14ac:dyDescent="0.25">
      <c r="A18" s="51" t="s">
        <v>46</v>
      </c>
      <c r="B18" s="61" t="s">
        <v>21</v>
      </c>
      <c r="C18" s="24" t="s">
        <v>16</v>
      </c>
      <c r="D18" s="20">
        <f>D34</f>
        <v>5.5140000000000002</v>
      </c>
      <c r="E18" s="20" t="str">
        <f>E34</f>
        <v>нд</v>
      </c>
      <c r="F18" s="20">
        <f>F34</f>
        <v>5.5140000000000002</v>
      </c>
      <c r="G18" s="20">
        <f>G34</f>
        <v>5.5140000000000002</v>
      </c>
      <c r="H18" s="20">
        <f t="shared" ref="H18:I38" si="4">SUM(J18,L18,N18,P18)</f>
        <v>5.5139999999999993</v>
      </c>
      <c r="I18" s="20">
        <f t="shared" si="4"/>
        <v>6.3280000000000003</v>
      </c>
      <c r="J18" s="20" t="s">
        <v>16</v>
      </c>
      <c r="K18" s="20" t="s">
        <v>16</v>
      </c>
      <c r="L18" s="20" t="s">
        <v>16</v>
      </c>
      <c r="M18" s="20" t="s">
        <v>16</v>
      </c>
      <c r="N18" s="20">
        <f t="shared" ref="N18:Q18" si="5">N34</f>
        <v>4.2789999999999999</v>
      </c>
      <c r="O18" s="20">
        <f t="shared" si="5"/>
        <v>2.9980000000000002</v>
      </c>
      <c r="P18" s="20">
        <f t="shared" si="5"/>
        <v>1.2349999999999999</v>
      </c>
      <c r="Q18" s="20">
        <f t="shared" si="5"/>
        <v>3.33</v>
      </c>
      <c r="R18" s="20" t="s">
        <v>16</v>
      </c>
      <c r="S18" s="20" t="s">
        <v>16</v>
      </c>
      <c r="T18" s="20">
        <f>T34</f>
        <v>-0.81400000000000061</v>
      </c>
      <c r="U18" s="20">
        <f>U34</f>
        <v>-13.31</v>
      </c>
      <c r="V18" s="24" t="s">
        <v>16</v>
      </c>
      <c r="W18" s="22"/>
      <c r="X18" s="21"/>
      <c r="Y18" s="22"/>
      <c r="Z18" s="21"/>
    </row>
    <row r="19" spans="1:26" s="14" customFormat="1" ht="72" customHeight="1" x14ac:dyDescent="0.25">
      <c r="A19" s="51" t="s">
        <v>22</v>
      </c>
      <c r="B19" s="62" t="s">
        <v>23</v>
      </c>
      <c r="C19" s="24" t="s">
        <v>16</v>
      </c>
      <c r="D19" s="20" t="str">
        <f t="shared" ref="D19:Q20" si="6">D43</f>
        <v>нд</v>
      </c>
      <c r="E19" s="20" t="str">
        <f t="shared" si="6"/>
        <v>нд</v>
      </c>
      <c r="F19" s="20" t="str">
        <f t="shared" ref="F19" si="7">F43</f>
        <v>нд</v>
      </c>
      <c r="G19" s="20" t="str">
        <f t="shared" si="6"/>
        <v>нд</v>
      </c>
      <c r="H19" s="20" t="str">
        <f t="shared" si="6"/>
        <v>нд</v>
      </c>
      <c r="I19" s="20" t="str">
        <f t="shared" si="6"/>
        <v>нд</v>
      </c>
      <c r="J19" s="20" t="str">
        <f t="shared" si="6"/>
        <v>нд</v>
      </c>
      <c r="K19" s="20" t="s">
        <v>16</v>
      </c>
      <c r="L19" s="20" t="str">
        <f t="shared" si="6"/>
        <v>нд</v>
      </c>
      <c r="M19" s="20" t="str">
        <f t="shared" ref="M19" si="8">M43</f>
        <v>нд</v>
      </c>
      <c r="N19" s="20" t="str">
        <f t="shared" si="6"/>
        <v>нд</v>
      </c>
      <c r="O19" s="20" t="str">
        <f t="shared" ref="O19" si="9">O43</f>
        <v>нд</v>
      </c>
      <c r="P19" s="20" t="str">
        <f t="shared" si="6"/>
        <v>нд</v>
      </c>
      <c r="Q19" s="20" t="str">
        <f t="shared" si="6"/>
        <v>нд</v>
      </c>
      <c r="R19" s="20" t="str">
        <f t="shared" ref="R19:S19" si="10">R43</f>
        <v>нд</v>
      </c>
      <c r="S19" s="20" t="str">
        <f t="shared" si="10"/>
        <v>нд</v>
      </c>
      <c r="T19" s="20" t="str">
        <f t="shared" ref="T19:U19" si="11">T43</f>
        <v>нд</v>
      </c>
      <c r="U19" s="20" t="str">
        <f t="shared" si="11"/>
        <v>нд</v>
      </c>
      <c r="V19" s="24" t="s">
        <v>16</v>
      </c>
      <c r="W19" s="22"/>
      <c r="X19" s="21"/>
      <c r="Y19" s="22"/>
      <c r="Z19" s="21"/>
    </row>
    <row r="20" spans="1:26" s="14" customFormat="1" ht="50.25" customHeight="1" x14ac:dyDescent="0.25">
      <c r="A20" s="51" t="s">
        <v>24</v>
      </c>
      <c r="B20" s="61" t="s">
        <v>25</v>
      </c>
      <c r="C20" s="24" t="s">
        <v>16</v>
      </c>
      <c r="D20" s="20" t="str">
        <f t="shared" si="6"/>
        <v>нд</v>
      </c>
      <c r="E20" s="20" t="str">
        <f t="shared" si="6"/>
        <v>нд</v>
      </c>
      <c r="F20" s="17" t="str">
        <f t="shared" ref="F20" si="12">F44</f>
        <v>нд</v>
      </c>
      <c r="G20" s="17" t="str">
        <f t="shared" si="6"/>
        <v>нд</v>
      </c>
      <c r="H20" s="17" t="s">
        <v>16</v>
      </c>
      <c r="I20" s="17" t="s">
        <v>16</v>
      </c>
      <c r="J20" s="20" t="str">
        <f t="shared" ref="J20:U20" si="13">J44</f>
        <v>нд</v>
      </c>
      <c r="K20" s="20" t="s">
        <v>16</v>
      </c>
      <c r="L20" s="20" t="str">
        <f t="shared" si="13"/>
        <v>нд</v>
      </c>
      <c r="M20" s="17" t="str">
        <f>M44</f>
        <v>нд</v>
      </c>
      <c r="N20" s="17" t="str">
        <f>N44</f>
        <v>нд</v>
      </c>
      <c r="O20" s="17" t="str">
        <f>O44</f>
        <v>нд</v>
      </c>
      <c r="P20" s="38" t="str">
        <f t="shared" si="13"/>
        <v>нд</v>
      </c>
      <c r="Q20" s="20" t="str">
        <f t="shared" si="13"/>
        <v>нд</v>
      </c>
      <c r="R20" s="20" t="str">
        <f t="shared" si="13"/>
        <v>нд</v>
      </c>
      <c r="S20" s="20" t="str">
        <f t="shared" si="13"/>
        <v>нд</v>
      </c>
      <c r="T20" s="20" t="str">
        <f t="shared" si="13"/>
        <v>нд</v>
      </c>
      <c r="U20" s="20" t="str">
        <f t="shared" si="13"/>
        <v>нд</v>
      </c>
      <c r="V20" s="24" t="s">
        <v>16</v>
      </c>
      <c r="W20" s="22"/>
      <c r="X20" s="21"/>
      <c r="Y20" s="22"/>
      <c r="Z20" s="21"/>
    </row>
    <row r="21" spans="1:26" s="14" customFormat="1" ht="48.75" customHeight="1" x14ac:dyDescent="0.25">
      <c r="A21" s="51" t="s">
        <v>47</v>
      </c>
      <c r="B21" s="61" t="s">
        <v>26</v>
      </c>
      <c r="C21" s="24" t="s">
        <v>16</v>
      </c>
      <c r="D21" s="20" t="str">
        <f t="shared" ref="D21:Q22" si="14">D45</f>
        <v>нд</v>
      </c>
      <c r="E21" s="20" t="str">
        <f t="shared" si="14"/>
        <v>нд</v>
      </c>
      <c r="F21" s="38" t="str">
        <f t="shared" ref="F21" si="15">F45</f>
        <v>нд</v>
      </c>
      <c r="G21" s="20" t="str">
        <f t="shared" si="14"/>
        <v>нд</v>
      </c>
      <c r="H21" s="20" t="str">
        <f t="shared" si="14"/>
        <v>нд</v>
      </c>
      <c r="I21" s="20" t="str">
        <f t="shared" si="14"/>
        <v>нд</v>
      </c>
      <c r="J21" s="20" t="str">
        <f t="shared" si="14"/>
        <v>нд</v>
      </c>
      <c r="K21" s="20" t="s">
        <v>16</v>
      </c>
      <c r="L21" s="20" t="str">
        <f t="shared" si="14"/>
        <v>нд</v>
      </c>
      <c r="M21" s="20" t="str">
        <f t="shared" ref="M21" si="16">M45</f>
        <v>нд</v>
      </c>
      <c r="N21" s="20" t="str">
        <f t="shared" si="14"/>
        <v>нд</v>
      </c>
      <c r="O21" s="20" t="str">
        <f t="shared" ref="O21" si="17">O45</f>
        <v>нд</v>
      </c>
      <c r="P21" s="20" t="str">
        <f t="shared" si="14"/>
        <v>нд</v>
      </c>
      <c r="Q21" s="20" t="str">
        <f t="shared" si="14"/>
        <v>нд</v>
      </c>
      <c r="R21" s="20" t="str">
        <f t="shared" ref="R21:S21" si="18">R45</f>
        <v>нд</v>
      </c>
      <c r="S21" s="20" t="str">
        <f t="shared" si="18"/>
        <v>нд</v>
      </c>
      <c r="T21" s="20" t="str">
        <f t="shared" ref="T21:U21" si="19">T45</f>
        <v>нд</v>
      </c>
      <c r="U21" s="20" t="str">
        <f t="shared" si="19"/>
        <v>нд</v>
      </c>
      <c r="V21" s="24" t="s">
        <v>16</v>
      </c>
      <c r="W21" s="22"/>
      <c r="X21" s="21"/>
      <c r="Y21" s="22"/>
      <c r="Z21" s="21"/>
    </row>
    <row r="22" spans="1:26" s="14" customFormat="1" ht="33.75" customHeight="1" x14ac:dyDescent="0.25">
      <c r="A22" s="51" t="s">
        <v>48</v>
      </c>
      <c r="B22" s="62" t="s">
        <v>27</v>
      </c>
      <c r="C22" s="24" t="s">
        <v>16</v>
      </c>
      <c r="D22" s="20" t="str">
        <f t="shared" si="14"/>
        <v>нд</v>
      </c>
      <c r="E22" s="20" t="s">
        <v>16</v>
      </c>
      <c r="F22" s="38" t="str">
        <f t="shared" ref="F22" si="20">F46</f>
        <v>нд</v>
      </c>
      <c r="G22" s="38" t="str">
        <f t="shared" si="14"/>
        <v>нд</v>
      </c>
      <c r="H22" s="38" t="s">
        <v>16</v>
      </c>
      <c r="I22" s="20" t="s">
        <v>16</v>
      </c>
      <c r="J22" s="20" t="str">
        <f t="shared" ref="J22:S22" si="21">J46</f>
        <v>нд</v>
      </c>
      <c r="K22" s="20" t="str">
        <f t="shared" si="21"/>
        <v>нд</v>
      </c>
      <c r="L22" s="20" t="str">
        <f t="shared" si="21"/>
        <v>нд</v>
      </c>
      <c r="M22" s="20" t="str">
        <f t="shared" ref="M22" si="22">M46</f>
        <v>нд</v>
      </c>
      <c r="N22" s="20" t="str">
        <f t="shared" si="21"/>
        <v>нд</v>
      </c>
      <c r="O22" s="20" t="str">
        <f t="shared" ref="O22" si="23">O46</f>
        <v>нд</v>
      </c>
      <c r="P22" s="17" t="str">
        <f t="shared" si="21"/>
        <v>нд</v>
      </c>
      <c r="Q22" s="20" t="str">
        <f t="shared" si="21"/>
        <v>нд</v>
      </c>
      <c r="R22" s="20" t="str">
        <f t="shared" si="21"/>
        <v>нд</v>
      </c>
      <c r="S22" s="20" t="str">
        <f t="shared" si="21"/>
        <v>нд</v>
      </c>
      <c r="T22" s="20" t="str">
        <f t="shared" ref="T22:U22" si="24">T46</f>
        <v>нд</v>
      </c>
      <c r="U22" s="20" t="str">
        <f t="shared" si="24"/>
        <v>нд</v>
      </c>
      <c r="V22" s="24" t="s">
        <v>16</v>
      </c>
      <c r="W22" s="22"/>
      <c r="X22" s="21"/>
      <c r="Y22" s="22"/>
      <c r="Z22" s="21"/>
    </row>
    <row r="23" spans="1:26" s="14" customFormat="1" ht="33" customHeight="1" x14ac:dyDescent="0.25">
      <c r="A23" s="56" t="s">
        <v>4</v>
      </c>
      <c r="B23" s="57" t="s">
        <v>45</v>
      </c>
      <c r="C23" s="25" t="s">
        <v>16</v>
      </c>
      <c r="D23" s="39">
        <f>D16</f>
        <v>12.615</v>
      </c>
      <c r="E23" s="27" t="str">
        <f>E16</f>
        <v>нд</v>
      </c>
      <c r="F23" s="39">
        <f>F16</f>
        <v>12.615</v>
      </c>
      <c r="G23" s="39">
        <f>G16</f>
        <v>12.615</v>
      </c>
      <c r="H23" s="39">
        <f t="shared" si="4"/>
        <v>12.614999999999998</v>
      </c>
      <c r="I23" s="27">
        <f>I16</f>
        <v>14.342000000000001</v>
      </c>
      <c r="J23" s="27" t="str">
        <f t="shared" ref="J23:Q23" si="25">J16</f>
        <v>нд</v>
      </c>
      <c r="K23" s="27">
        <f>K16</f>
        <v>0.03</v>
      </c>
      <c r="L23" s="27" t="str">
        <f t="shared" si="25"/>
        <v>нд</v>
      </c>
      <c r="M23" s="26">
        <f t="shared" ref="M23" si="26">M16</f>
        <v>0.36</v>
      </c>
      <c r="N23" s="26">
        <f t="shared" si="25"/>
        <v>11.379999999999999</v>
      </c>
      <c r="O23" s="26">
        <f t="shared" ref="O23" si="27">O16</f>
        <v>10.622</v>
      </c>
      <c r="P23" s="27">
        <f t="shared" si="25"/>
        <v>1.2349999999999999</v>
      </c>
      <c r="Q23" s="27">
        <f t="shared" si="25"/>
        <v>3.33</v>
      </c>
      <c r="R23" s="26" t="str">
        <f>R16</f>
        <v>нд</v>
      </c>
      <c r="S23" s="26" t="str">
        <f>S16</f>
        <v>нд</v>
      </c>
      <c r="T23" s="26">
        <f>T16</f>
        <v>-1.7269999999999999</v>
      </c>
      <c r="U23" s="39">
        <f>U16</f>
        <v>-13.69</v>
      </c>
      <c r="V23" s="25" t="str">
        <f>V16</f>
        <v>нд</v>
      </c>
      <c r="W23" s="22"/>
      <c r="X23" s="21"/>
      <c r="Y23" s="22"/>
      <c r="Z23" s="21"/>
    </row>
    <row r="24" spans="1:26" s="14" customFormat="1" ht="54" customHeight="1" x14ac:dyDescent="0.25">
      <c r="A24" s="51" t="s">
        <v>5</v>
      </c>
      <c r="B24" s="52" t="s">
        <v>39</v>
      </c>
      <c r="C24" s="24" t="s">
        <v>16</v>
      </c>
      <c r="D24" s="38">
        <f>SUM(D25,D30,D31)</f>
        <v>7.101</v>
      </c>
      <c r="E24" s="38" t="s">
        <v>16</v>
      </c>
      <c r="F24" s="38">
        <f t="shared" ref="F24:U24" si="28">SUM(F25,F30,F31)</f>
        <v>7.101</v>
      </c>
      <c r="G24" s="38">
        <f t="shared" si="28"/>
        <v>7.101</v>
      </c>
      <c r="H24" s="38">
        <f t="shared" si="28"/>
        <v>7.101</v>
      </c>
      <c r="I24" s="38">
        <f t="shared" si="28"/>
        <v>8.0139999999999993</v>
      </c>
      <c r="J24" s="38" t="s">
        <v>16</v>
      </c>
      <c r="K24" s="38">
        <f t="shared" si="28"/>
        <v>0.03</v>
      </c>
      <c r="L24" s="38" t="s">
        <v>16</v>
      </c>
      <c r="M24" s="38">
        <f t="shared" si="28"/>
        <v>0.36</v>
      </c>
      <c r="N24" s="38">
        <f t="shared" si="28"/>
        <v>7.101</v>
      </c>
      <c r="O24" s="38">
        <f t="shared" si="28"/>
        <v>7.6239999999999997</v>
      </c>
      <c r="P24" s="38" t="s">
        <v>16</v>
      </c>
      <c r="Q24" s="38" t="s">
        <v>16</v>
      </c>
      <c r="R24" s="38" t="s">
        <v>16</v>
      </c>
      <c r="S24" s="38" t="s">
        <v>16</v>
      </c>
      <c r="T24" s="38">
        <f t="shared" si="28"/>
        <v>-0.91299999999999937</v>
      </c>
      <c r="U24" s="38">
        <f t="shared" si="28"/>
        <v>-12.86</v>
      </c>
      <c r="V24" s="24" t="s">
        <v>16</v>
      </c>
      <c r="W24" s="22"/>
      <c r="X24" s="21"/>
      <c r="Y24" s="22"/>
      <c r="Z24" s="21"/>
    </row>
    <row r="25" spans="1:26" s="14" customFormat="1" ht="48.75" customHeight="1" x14ac:dyDescent="0.25">
      <c r="A25" s="51" t="s">
        <v>7</v>
      </c>
      <c r="B25" s="52" t="s">
        <v>28</v>
      </c>
      <c r="C25" s="24" t="s">
        <v>16</v>
      </c>
      <c r="D25" s="17">
        <f>SUM(D26:D28)</f>
        <v>7.101</v>
      </c>
      <c r="E25" s="17" t="s">
        <v>16</v>
      </c>
      <c r="F25" s="17">
        <f t="shared" ref="F25:U25" si="29">SUM(F26:F28)</f>
        <v>7.101</v>
      </c>
      <c r="G25" s="17">
        <f t="shared" si="29"/>
        <v>7.101</v>
      </c>
      <c r="H25" s="17">
        <f t="shared" si="29"/>
        <v>7.101</v>
      </c>
      <c r="I25" s="17">
        <f t="shared" si="29"/>
        <v>8.0139999999999993</v>
      </c>
      <c r="J25" s="17" t="s">
        <v>16</v>
      </c>
      <c r="K25" s="17">
        <f t="shared" si="29"/>
        <v>0.03</v>
      </c>
      <c r="L25" s="17" t="s">
        <v>16</v>
      </c>
      <c r="M25" s="17">
        <f t="shared" si="29"/>
        <v>0.36</v>
      </c>
      <c r="N25" s="17">
        <f t="shared" si="29"/>
        <v>7.101</v>
      </c>
      <c r="O25" s="17">
        <f t="shared" si="29"/>
        <v>7.6239999999999997</v>
      </c>
      <c r="P25" s="17" t="s">
        <v>16</v>
      </c>
      <c r="Q25" s="17" t="s">
        <v>16</v>
      </c>
      <c r="R25" s="17" t="s">
        <v>16</v>
      </c>
      <c r="S25" s="17" t="s">
        <v>16</v>
      </c>
      <c r="T25" s="17">
        <f t="shared" si="29"/>
        <v>-0.91299999999999937</v>
      </c>
      <c r="U25" s="17">
        <f t="shared" si="29"/>
        <v>-12.86</v>
      </c>
      <c r="V25" s="24" t="s">
        <v>16</v>
      </c>
      <c r="W25" s="22"/>
      <c r="X25" s="21"/>
      <c r="Y25" s="22"/>
      <c r="Z25" s="21"/>
    </row>
    <row r="26" spans="1:26" s="14" customFormat="1" ht="75.75" customHeight="1" x14ac:dyDescent="0.25">
      <c r="A26" s="51" t="s">
        <v>12</v>
      </c>
      <c r="B26" s="52" t="s">
        <v>29</v>
      </c>
      <c r="C26" s="24" t="s">
        <v>16</v>
      </c>
      <c r="D26" s="20" t="s">
        <v>16</v>
      </c>
      <c r="E26" s="20" t="s">
        <v>16</v>
      </c>
      <c r="F26" s="20" t="s">
        <v>16</v>
      </c>
      <c r="G26" s="20" t="s">
        <v>16</v>
      </c>
      <c r="H26" s="20" t="s">
        <v>16</v>
      </c>
      <c r="I26" s="20" t="s">
        <v>16</v>
      </c>
      <c r="J26" s="20" t="s">
        <v>16</v>
      </c>
      <c r="K26" s="20" t="s">
        <v>16</v>
      </c>
      <c r="L26" s="20" t="s">
        <v>16</v>
      </c>
      <c r="M26" s="20" t="s">
        <v>16</v>
      </c>
      <c r="N26" s="20" t="s">
        <v>16</v>
      </c>
      <c r="O26" s="20" t="s">
        <v>16</v>
      </c>
      <c r="P26" s="20" t="s">
        <v>16</v>
      </c>
      <c r="Q26" s="20" t="s">
        <v>16</v>
      </c>
      <c r="R26" s="20" t="s">
        <v>16</v>
      </c>
      <c r="S26" s="20" t="s">
        <v>16</v>
      </c>
      <c r="T26" s="20" t="s">
        <v>16</v>
      </c>
      <c r="U26" s="20" t="s">
        <v>16</v>
      </c>
      <c r="V26" s="24" t="s">
        <v>16</v>
      </c>
      <c r="W26" s="22"/>
      <c r="X26" s="21"/>
      <c r="Y26" s="22"/>
      <c r="Z26" s="21"/>
    </row>
    <row r="27" spans="1:26" s="14" customFormat="1" ht="59.25" customHeight="1" x14ac:dyDescent="0.25">
      <c r="A27" s="51" t="s">
        <v>13</v>
      </c>
      <c r="B27" s="52" t="s">
        <v>40</v>
      </c>
      <c r="C27" s="24" t="s">
        <v>16</v>
      </c>
      <c r="D27" s="20" t="s">
        <v>16</v>
      </c>
      <c r="E27" s="20" t="s">
        <v>16</v>
      </c>
      <c r="F27" s="20" t="s">
        <v>16</v>
      </c>
      <c r="G27" s="20" t="s">
        <v>16</v>
      </c>
      <c r="H27" s="20" t="s">
        <v>16</v>
      </c>
      <c r="I27" s="20" t="s">
        <v>16</v>
      </c>
      <c r="J27" s="20" t="s">
        <v>16</v>
      </c>
      <c r="K27" s="20" t="s">
        <v>16</v>
      </c>
      <c r="L27" s="20" t="s">
        <v>16</v>
      </c>
      <c r="M27" s="20" t="s">
        <v>16</v>
      </c>
      <c r="N27" s="20" t="s">
        <v>16</v>
      </c>
      <c r="O27" s="20" t="s">
        <v>16</v>
      </c>
      <c r="P27" s="20" t="s">
        <v>16</v>
      </c>
      <c r="Q27" s="20" t="s">
        <v>16</v>
      </c>
      <c r="R27" s="20" t="s">
        <v>16</v>
      </c>
      <c r="S27" s="20" t="s">
        <v>16</v>
      </c>
      <c r="T27" s="20" t="s">
        <v>16</v>
      </c>
      <c r="U27" s="20" t="s">
        <v>16</v>
      </c>
      <c r="V27" s="24" t="s">
        <v>16</v>
      </c>
      <c r="W27" s="22"/>
      <c r="X27" s="21"/>
      <c r="Y27" s="22"/>
      <c r="Z27" s="21"/>
    </row>
    <row r="28" spans="1:26" s="14" customFormat="1" ht="63" customHeight="1" x14ac:dyDescent="0.25">
      <c r="A28" s="58" t="s">
        <v>14</v>
      </c>
      <c r="B28" s="68" t="s">
        <v>30</v>
      </c>
      <c r="C28" s="64" t="s">
        <v>16</v>
      </c>
      <c r="D28" s="67">
        <f>D29</f>
        <v>7.101</v>
      </c>
      <c r="E28" s="67" t="str">
        <f t="shared" ref="E28:S28" si="30">E29</f>
        <v>нд</v>
      </c>
      <c r="F28" s="67">
        <f t="shared" si="30"/>
        <v>7.101</v>
      </c>
      <c r="G28" s="67">
        <f t="shared" si="30"/>
        <v>7.101</v>
      </c>
      <c r="H28" s="67">
        <f t="shared" si="30"/>
        <v>7.101</v>
      </c>
      <c r="I28" s="67">
        <f t="shared" si="30"/>
        <v>8.0139999999999993</v>
      </c>
      <c r="J28" s="67" t="str">
        <f t="shared" si="30"/>
        <v>нд</v>
      </c>
      <c r="K28" s="67">
        <f t="shared" si="30"/>
        <v>0.03</v>
      </c>
      <c r="L28" s="67" t="str">
        <f t="shared" si="30"/>
        <v>нд</v>
      </c>
      <c r="M28" s="67">
        <f t="shared" si="30"/>
        <v>0.36</v>
      </c>
      <c r="N28" s="67">
        <f t="shared" si="30"/>
        <v>7.101</v>
      </c>
      <c r="O28" s="67">
        <f t="shared" si="30"/>
        <v>7.6239999999999997</v>
      </c>
      <c r="P28" s="67" t="str">
        <f t="shared" si="30"/>
        <v>нд</v>
      </c>
      <c r="Q28" s="67" t="str">
        <f t="shared" si="30"/>
        <v>нд</v>
      </c>
      <c r="R28" s="67" t="str">
        <f t="shared" si="30"/>
        <v>нд</v>
      </c>
      <c r="S28" s="67" t="str">
        <f t="shared" si="30"/>
        <v>нд</v>
      </c>
      <c r="T28" s="72">
        <f>T29</f>
        <v>-0.91299999999999937</v>
      </c>
      <c r="U28" s="20">
        <f>U29</f>
        <v>-12.86</v>
      </c>
      <c r="V28" s="24" t="s">
        <v>16</v>
      </c>
      <c r="W28" s="22"/>
      <c r="X28" s="21"/>
      <c r="Y28" s="22"/>
      <c r="Z28" s="21"/>
    </row>
    <row r="29" spans="1:26" s="63" customFormat="1" ht="63" customHeight="1" x14ac:dyDescent="0.25">
      <c r="A29" s="58" t="s">
        <v>78</v>
      </c>
      <c r="B29" s="69" t="s">
        <v>79</v>
      </c>
      <c r="C29" s="70" t="s">
        <v>80</v>
      </c>
      <c r="D29" s="67">
        <v>7.101</v>
      </c>
      <c r="E29" s="71" t="s">
        <v>16</v>
      </c>
      <c r="F29" s="67">
        <f>D29</f>
        <v>7.101</v>
      </c>
      <c r="G29" s="72">
        <f>F29</f>
        <v>7.101</v>
      </c>
      <c r="H29" s="72">
        <f t="shared" ref="G29:I29" si="31">SUM(J29,L29,N29,P29)</f>
        <v>7.101</v>
      </c>
      <c r="I29" s="72">
        <f t="shared" si="31"/>
        <v>8.0139999999999993</v>
      </c>
      <c r="J29" s="71" t="s">
        <v>16</v>
      </c>
      <c r="K29" s="71">
        <v>0.03</v>
      </c>
      <c r="L29" s="71" t="s">
        <v>16</v>
      </c>
      <c r="M29" s="67">
        <v>0.36</v>
      </c>
      <c r="N29" s="71">
        <v>7.101</v>
      </c>
      <c r="O29" s="71">
        <v>7.6239999999999997</v>
      </c>
      <c r="P29" s="71" t="s">
        <v>16</v>
      </c>
      <c r="Q29" s="71" t="s">
        <v>16</v>
      </c>
      <c r="R29" s="71" t="s">
        <v>16</v>
      </c>
      <c r="S29" s="73" t="s">
        <v>16</v>
      </c>
      <c r="T29" s="72">
        <f>H29-I29</f>
        <v>-0.91299999999999937</v>
      </c>
      <c r="U29" s="20">
        <v>-12.86</v>
      </c>
      <c r="V29" s="24"/>
      <c r="W29" s="22"/>
      <c r="X29" s="21"/>
      <c r="Y29" s="22"/>
      <c r="Z29" s="21"/>
    </row>
    <row r="30" spans="1:26" s="23" customFormat="1" ht="57.75" customHeight="1" x14ac:dyDescent="0.25">
      <c r="A30" s="51" t="s">
        <v>8</v>
      </c>
      <c r="B30" s="53" t="s">
        <v>41</v>
      </c>
      <c r="C30" s="24" t="s">
        <v>16</v>
      </c>
      <c r="D30" s="20" t="s">
        <v>16</v>
      </c>
      <c r="E30" s="20" t="s">
        <v>16</v>
      </c>
      <c r="F30" s="20" t="s">
        <v>16</v>
      </c>
      <c r="G30" s="20" t="s">
        <v>16</v>
      </c>
      <c r="H30" s="20" t="s">
        <v>16</v>
      </c>
      <c r="I30" s="20" t="s">
        <v>16</v>
      </c>
      <c r="J30" s="20" t="s">
        <v>16</v>
      </c>
      <c r="K30" s="20" t="s">
        <v>16</v>
      </c>
      <c r="L30" s="20" t="s">
        <v>16</v>
      </c>
      <c r="M30" s="20" t="s">
        <v>16</v>
      </c>
      <c r="N30" s="20" t="s">
        <v>16</v>
      </c>
      <c r="O30" s="20" t="s">
        <v>16</v>
      </c>
      <c r="P30" s="20" t="s">
        <v>16</v>
      </c>
      <c r="Q30" s="20" t="s">
        <v>16</v>
      </c>
      <c r="R30" s="20" t="s">
        <v>16</v>
      </c>
      <c r="S30" s="20" t="s">
        <v>16</v>
      </c>
      <c r="T30" s="20" t="s">
        <v>16</v>
      </c>
      <c r="U30" s="20" t="s">
        <v>16</v>
      </c>
      <c r="V30" s="24" t="s">
        <v>16</v>
      </c>
      <c r="W30" s="22"/>
      <c r="X30" s="21"/>
      <c r="Y30" s="22"/>
      <c r="Z30" s="21"/>
    </row>
    <row r="31" spans="1:26" s="23" customFormat="1" ht="57.75" customHeight="1" x14ac:dyDescent="0.25">
      <c r="A31" s="51" t="s">
        <v>9</v>
      </c>
      <c r="B31" s="53" t="s">
        <v>31</v>
      </c>
      <c r="C31" s="24" t="s">
        <v>16</v>
      </c>
      <c r="D31" s="20" t="s">
        <v>16</v>
      </c>
      <c r="E31" s="20" t="s">
        <v>16</v>
      </c>
      <c r="F31" s="20" t="s">
        <v>16</v>
      </c>
      <c r="G31" s="20" t="s">
        <v>16</v>
      </c>
      <c r="H31" s="20" t="s">
        <v>16</v>
      </c>
      <c r="I31" s="20" t="s">
        <v>16</v>
      </c>
      <c r="J31" s="20" t="s">
        <v>16</v>
      </c>
      <c r="K31" s="20" t="s">
        <v>16</v>
      </c>
      <c r="L31" s="20" t="s">
        <v>16</v>
      </c>
      <c r="M31" s="20" t="s">
        <v>16</v>
      </c>
      <c r="N31" s="20" t="s">
        <v>16</v>
      </c>
      <c r="O31" s="20" t="s">
        <v>16</v>
      </c>
      <c r="P31" s="20" t="s">
        <v>16</v>
      </c>
      <c r="Q31" s="20" t="s">
        <v>16</v>
      </c>
      <c r="R31" s="20" t="s">
        <v>16</v>
      </c>
      <c r="S31" s="20" t="s">
        <v>16</v>
      </c>
      <c r="T31" s="20" t="s">
        <v>16</v>
      </c>
      <c r="U31" s="20" t="s">
        <v>16</v>
      </c>
      <c r="V31" s="24" t="s">
        <v>16</v>
      </c>
      <c r="W31" s="22"/>
      <c r="X31" s="21"/>
      <c r="Y31" s="22"/>
      <c r="Z31" s="21"/>
    </row>
    <row r="32" spans="1:26" s="16" customFormat="1" ht="96" customHeight="1" x14ac:dyDescent="0.25">
      <c r="A32" s="51" t="s">
        <v>10</v>
      </c>
      <c r="B32" s="53" t="s">
        <v>32</v>
      </c>
      <c r="C32" s="24" t="s">
        <v>16</v>
      </c>
      <c r="D32" s="20" t="s">
        <v>16</v>
      </c>
      <c r="E32" s="20" t="s">
        <v>16</v>
      </c>
      <c r="F32" s="20" t="s">
        <v>16</v>
      </c>
      <c r="G32" s="20" t="s">
        <v>16</v>
      </c>
      <c r="H32" s="20" t="s">
        <v>16</v>
      </c>
      <c r="I32" s="20" t="s">
        <v>16</v>
      </c>
      <c r="J32" s="20" t="s">
        <v>16</v>
      </c>
      <c r="K32" s="20" t="s">
        <v>16</v>
      </c>
      <c r="L32" s="20" t="s">
        <v>16</v>
      </c>
      <c r="M32" s="20" t="s">
        <v>16</v>
      </c>
      <c r="N32" s="20" t="s">
        <v>16</v>
      </c>
      <c r="O32" s="20" t="s">
        <v>16</v>
      </c>
      <c r="P32" s="20" t="s">
        <v>16</v>
      </c>
      <c r="Q32" s="20" t="s">
        <v>16</v>
      </c>
      <c r="R32" s="20" t="s">
        <v>16</v>
      </c>
      <c r="S32" s="20" t="s">
        <v>16</v>
      </c>
      <c r="T32" s="20" t="s">
        <v>16</v>
      </c>
      <c r="U32" s="20" t="s">
        <v>16</v>
      </c>
      <c r="V32" s="24" t="s">
        <v>16</v>
      </c>
      <c r="W32" s="22"/>
      <c r="X32" s="21"/>
      <c r="Y32" s="22"/>
      <c r="Z32" s="21"/>
    </row>
    <row r="33" spans="1:26" s="16" customFormat="1" ht="90.75" customHeight="1" x14ac:dyDescent="0.25">
      <c r="A33" s="54" t="s">
        <v>15</v>
      </c>
      <c r="B33" s="53" t="s">
        <v>42</v>
      </c>
      <c r="C33" s="24" t="s">
        <v>16</v>
      </c>
      <c r="D33" s="20" t="s">
        <v>16</v>
      </c>
      <c r="E33" s="20" t="s">
        <v>16</v>
      </c>
      <c r="F33" s="20" t="s">
        <v>16</v>
      </c>
      <c r="G33" s="20" t="s">
        <v>16</v>
      </c>
      <c r="H33" s="20" t="s">
        <v>16</v>
      </c>
      <c r="I33" s="20" t="s">
        <v>16</v>
      </c>
      <c r="J33" s="20" t="s">
        <v>16</v>
      </c>
      <c r="K33" s="20" t="s">
        <v>16</v>
      </c>
      <c r="L33" s="20" t="s">
        <v>16</v>
      </c>
      <c r="M33" s="20" t="s">
        <v>16</v>
      </c>
      <c r="N33" s="20" t="s">
        <v>16</v>
      </c>
      <c r="O33" s="20" t="s">
        <v>16</v>
      </c>
      <c r="P33" s="20" t="s">
        <v>16</v>
      </c>
      <c r="Q33" s="20" t="s">
        <v>16</v>
      </c>
      <c r="R33" s="20" t="s">
        <v>16</v>
      </c>
      <c r="S33" s="20" t="s">
        <v>16</v>
      </c>
      <c r="T33" s="20" t="s">
        <v>16</v>
      </c>
      <c r="U33" s="20" t="s">
        <v>16</v>
      </c>
      <c r="V33" s="24" t="s">
        <v>16</v>
      </c>
      <c r="W33" s="22"/>
      <c r="X33" s="21"/>
      <c r="Y33" s="22"/>
      <c r="Z33" s="21"/>
    </row>
    <row r="34" spans="1:26" s="14" customFormat="1" ht="43.5" customHeight="1" x14ac:dyDescent="0.25">
      <c r="A34" s="51" t="s">
        <v>6</v>
      </c>
      <c r="B34" s="52" t="s">
        <v>33</v>
      </c>
      <c r="C34" s="24" t="s">
        <v>16</v>
      </c>
      <c r="D34" s="20">
        <f>SUM(D35,D39)</f>
        <v>5.5140000000000002</v>
      </c>
      <c r="E34" s="38" t="str">
        <f>E35</f>
        <v>нд</v>
      </c>
      <c r="F34" s="38">
        <f>F35+F39</f>
        <v>5.5140000000000002</v>
      </c>
      <c r="G34" s="38">
        <f>G35+G39</f>
        <v>5.5140000000000002</v>
      </c>
      <c r="H34" s="20">
        <f t="shared" si="4"/>
        <v>5.5139999999999993</v>
      </c>
      <c r="I34" s="20" t="s">
        <v>16</v>
      </c>
      <c r="J34" s="20" t="s">
        <v>16</v>
      </c>
      <c r="K34" s="20" t="s">
        <v>16</v>
      </c>
      <c r="L34" s="20" t="str">
        <f t="shared" ref="L34:Q34" si="32">L35</f>
        <v>нд</v>
      </c>
      <c r="M34" s="17">
        <f t="shared" si="32"/>
        <v>0</v>
      </c>
      <c r="N34" s="20">
        <f>SUM(N35,N39)</f>
        <v>4.2789999999999999</v>
      </c>
      <c r="O34" s="20">
        <f t="shared" si="32"/>
        <v>2.9980000000000002</v>
      </c>
      <c r="P34" s="20">
        <f>SUM(P35,P39)</f>
        <v>1.2349999999999999</v>
      </c>
      <c r="Q34" s="20">
        <f>Q35+Q39</f>
        <v>3.33</v>
      </c>
      <c r="R34" s="20" t="s">
        <v>16</v>
      </c>
      <c r="S34" s="20" t="s">
        <v>16</v>
      </c>
      <c r="T34" s="20">
        <f>T35+T39</f>
        <v>-0.81400000000000061</v>
      </c>
      <c r="U34" s="20">
        <f>U35</f>
        <v>-13.31</v>
      </c>
      <c r="V34" s="24" t="s">
        <v>16</v>
      </c>
      <c r="W34" s="22"/>
      <c r="X34" s="21"/>
      <c r="Y34" s="22"/>
      <c r="Z34" s="21"/>
    </row>
    <row r="35" spans="1:26" s="14" customFormat="1" ht="73.5" customHeight="1" x14ac:dyDescent="0.25">
      <c r="A35" s="51" t="s">
        <v>11</v>
      </c>
      <c r="B35" s="52" t="s">
        <v>43</v>
      </c>
      <c r="C35" s="24" t="s">
        <v>16</v>
      </c>
      <c r="D35" s="20">
        <f>SUM(D37:D38)</f>
        <v>5.2880000000000003</v>
      </c>
      <c r="E35" s="38" t="s">
        <v>16</v>
      </c>
      <c r="F35" s="20">
        <f t="shared" ref="F35:H35" si="33">SUM(F37:F38)</f>
        <v>5.2880000000000003</v>
      </c>
      <c r="G35" s="20">
        <f t="shared" si="33"/>
        <v>5.2880000000000003</v>
      </c>
      <c r="H35" s="20">
        <f t="shared" si="33"/>
        <v>5.2880000000000003</v>
      </c>
      <c r="I35" s="20" t="s">
        <v>16</v>
      </c>
      <c r="J35" s="20" t="s">
        <v>16</v>
      </c>
      <c r="K35" s="20" t="s">
        <v>16</v>
      </c>
      <c r="L35" s="20" t="s">
        <v>16</v>
      </c>
      <c r="M35" s="17">
        <f>SUM(M37:M38)</f>
        <v>0</v>
      </c>
      <c r="N35" s="20">
        <f>SUM(N37:N38)</f>
        <v>4.0529999999999999</v>
      </c>
      <c r="O35" s="20">
        <f t="shared" ref="O35:Q35" si="34">SUM(O37:O38)</f>
        <v>2.9980000000000002</v>
      </c>
      <c r="P35" s="20">
        <f t="shared" si="34"/>
        <v>1.2349999999999999</v>
      </c>
      <c r="Q35" s="20">
        <f t="shared" si="34"/>
        <v>2.9940000000000002</v>
      </c>
      <c r="R35" s="20" t="s">
        <v>16</v>
      </c>
      <c r="S35" s="20" t="s">
        <v>16</v>
      </c>
      <c r="T35" s="20">
        <f t="shared" ref="T35" si="35">SUM(T37:T38)</f>
        <v>-0.70400000000000063</v>
      </c>
      <c r="U35" s="20">
        <f>U36</f>
        <v>-13.31</v>
      </c>
      <c r="V35" s="24" t="s">
        <v>16</v>
      </c>
      <c r="W35" s="22"/>
      <c r="X35" s="21"/>
      <c r="Y35" s="22"/>
      <c r="Z35" s="21"/>
    </row>
    <row r="36" spans="1:26" s="66" customFormat="1" ht="73.5" customHeight="1" x14ac:dyDescent="0.25">
      <c r="A36" s="58" t="s">
        <v>96</v>
      </c>
      <c r="B36" s="68" t="s">
        <v>97</v>
      </c>
      <c r="C36" s="65" t="s">
        <v>16</v>
      </c>
      <c r="D36" s="71">
        <f>SUM(D37:D38)</f>
        <v>5.2880000000000003</v>
      </c>
      <c r="E36" s="38" t="s">
        <v>16</v>
      </c>
      <c r="F36" s="20" t="s">
        <v>16</v>
      </c>
      <c r="G36" s="20" t="s">
        <v>16</v>
      </c>
      <c r="H36" s="20">
        <f>SUM(J36,L36,N36,P36)</f>
        <v>5.2880000000000003</v>
      </c>
      <c r="I36" s="20">
        <f t="shared" ref="I36:Q36" si="36">SUM(I37:I38)</f>
        <v>5.9920000000000009</v>
      </c>
      <c r="J36" s="20" t="s">
        <v>16</v>
      </c>
      <c r="K36" s="20" t="s">
        <v>16</v>
      </c>
      <c r="L36" s="20" t="s">
        <v>16</v>
      </c>
      <c r="M36" s="20" t="s">
        <v>16</v>
      </c>
      <c r="N36" s="20">
        <f t="shared" si="36"/>
        <v>4.0529999999999999</v>
      </c>
      <c r="O36" s="20">
        <f t="shared" si="36"/>
        <v>2.9980000000000002</v>
      </c>
      <c r="P36" s="20">
        <f t="shared" si="36"/>
        <v>1.2349999999999999</v>
      </c>
      <c r="Q36" s="20">
        <f t="shared" si="36"/>
        <v>2.9940000000000002</v>
      </c>
      <c r="R36" s="20" t="s">
        <v>16</v>
      </c>
      <c r="S36" s="20" t="s">
        <v>16</v>
      </c>
      <c r="T36" s="20">
        <f t="shared" ref="T36" si="37">SUM(T37:T38)</f>
        <v>-0.70400000000000063</v>
      </c>
      <c r="U36" s="20">
        <v>-13.31</v>
      </c>
      <c r="V36" s="24"/>
      <c r="W36" s="22"/>
      <c r="X36" s="21"/>
      <c r="Y36" s="22"/>
      <c r="Z36" s="21"/>
    </row>
    <row r="37" spans="1:26" s="63" customFormat="1" ht="73.5" customHeight="1" x14ac:dyDescent="0.25">
      <c r="A37" s="74" t="s">
        <v>63</v>
      </c>
      <c r="B37" s="60" t="s">
        <v>84</v>
      </c>
      <c r="C37" s="75" t="s">
        <v>85</v>
      </c>
      <c r="D37" s="20">
        <v>2.6459999999999999</v>
      </c>
      <c r="E37" s="38" t="s">
        <v>16</v>
      </c>
      <c r="F37" s="38">
        <f>D37</f>
        <v>2.6459999999999999</v>
      </c>
      <c r="G37" s="38">
        <f>D37</f>
        <v>2.6459999999999999</v>
      </c>
      <c r="H37" s="20">
        <f t="shared" si="4"/>
        <v>2.6459999999999999</v>
      </c>
      <c r="I37" s="20">
        <f t="shared" si="4"/>
        <v>2.9980000000000002</v>
      </c>
      <c r="J37" s="20" t="s">
        <v>16</v>
      </c>
      <c r="K37" s="20" t="s">
        <v>16</v>
      </c>
      <c r="L37" s="20" t="s">
        <v>16</v>
      </c>
      <c r="M37" s="17" t="s">
        <v>16</v>
      </c>
      <c r="N37" s="20">
        <v>2.028</v>
      </c>
      <c r="O37" s="20">
        <v>2.9980000000000002</v>
      </c>
      <c r="P37" s="20">
        <v>0.61799999999999999</v>
      </c>
      <c r="Q37" s="20" t="s">
        <v>16</v>
      </c>
      <c r="R37" s="20" t="s">
        <v>16</v>
      </c>
      <c r="S37" s="20" t="s">
        <v>16</v>
      </c>
      <c r="T37" s="20">
        <f>H37-I37</f>
        <v>-0.35200000000000031</v>
      </c>
      <c r="U37" s="38">
        <v>-13.3</v>
      </c>
      <c r="V37" s="24"/>
      <c r="W37" s="22"/>
      <c r="X37" s="21"/>
      <c r="Y37" s="22"/>
      <c r="Z37" s="21"/>
    </row>
    <row r="38" spans="1:26" s="14" customFormat="1" ht="42.75" customHeight="1" x14ac:dyDescent="0.25">
      <c r="A38" s="74" t="s">
        <v>86</v>
      </c>
      <c r="B38" s="60" t="s">
        <v>87</v>
      </c>
      <c r="C38" s="75" t="s">
        <v>88</v>
      </c>
      <c r="D38" s="20">
        <v>2.6419999999999999</v>
      </c>
      <c r="E38" s="38" t="s">
        <v>16</v>
      </c>
      <c r="F38" s="38">
        <f>D38</f>
        <v>2.6419999999999999</v>
      </c>
      <c r="G38" s="38">
        <f>D38</f>
        <v>2.6419999999999999</v>
      </c>
      <c r="H38" s="20">
        <f t="shared" si="4"/>
        <v>2.6419999999999999</v>
      </c>
      <c r="I38" s="20">
        <f t="shared" si="4"/>
        <v>2.9940000000000002</v>
      </c>
      <c r="J38" s="20" t="s">
        <v>16</v>
      </c>
      <c r="K38" s="20" t="s">
        <v>16</v>
      </c>
      <c r="L38" s="20" t="s">
        <v>16</v>
      </c>
      <c r="M38" s="17" t="s">
        <v>16</v>
      </c>
      <c r="N38" s="20">
        <v>2.0249999999999999</v>
      </c>
      <c r="O38" s="20" t="s">
        <v>16</v>
      </c>
      <c r="P38" s="20">
        <v>0.61699999999999999</v>
      </c>
      <c r="Q38" s="20">
        <v>2.9940000000000002</v>
      </c>
      <c r="R38" s="20" t="s">
        <v>16</v>
      </c>
      <c r="S38" s="20" t="s">
        <v>16</v>
      </c>
      <c r="T38" s="20">
        <f>H38-I38</f>
        <v>-0.35200000000000031</v>
      </c>
      <c r="U38" s="20">
        <v>-13.32</v>
      </c>
      <c r="V38" s="24" t="s">
        <v>16</v>
      </c>
      <c r="W38" s="22"/>
      <c r="X38" s="21"/>
      <c r="Y38" s="22"/>
      <c r="Z38" s="21"/>
    </row>
    <row r="39" spans="1:26" s="18" customFormat="1" ht="60.75" customHeight="1" x14ac:dyDescent="0.25">
      <c r="A39" s="54" t="s">
        <v>51</v>
      </c>
      <c r="B39" s="19" t="s">
        <v>53</v>
      </c>
      <c r="C39" s="24" t="s">
        <v>16</v>
      </c>
      <c r="D39" s="20">
        <f>SUM(D40:D41)</f>
        <v>0.22600000000000001</v>
      </c>
      <c r="E39" s="38" t="s">
        <v>16</v>
      </c>
      <c r="F39" s="20">
        <f t="shared" ref="E39:U39" si="38">SUM(F40:F41)</f>
        <v>0.22600000000000001</v>
      </c>
      <c r="G39" s="20">
        <f t="shared" si="38"/>
        <v>0.22600000000000001</v>
      </c>
      <c r="H39" s="20">
        <f t="shared" si="38"/>
        <v>0.22600000000000001</v>
      </c>
      <c r="I39" s="20">
        <f t="shared" si="38"/>
        <v>0.33600000000000002</v>
      </c>
      <c r="J39" s="20" t="s">
        <v>16</v>
      </c>
      <c r="K39" s="20" t="s">
        <v>16</v>
      </c>
      <c r="L39" s="20" t="s">
        <v>16</v>
      </c>
      <c r="M39" s="20" t="s">
        <v>16</v>
      </c>
      <c r="N39" s="20">
        <f t="shared" si="38"/>
        <v>0.22600000000000001</v>
      </c>
      <c r="O39" s="20" t="s">
        <v>16</v>
      </c>
      <c r="P39" s="20" t="s">
        <v>16</v>
      </c>
      <c r="Q39" s="20">
        <f t="shared" si="38"/>
        <v>0.33600000000000002</v>
      </c>
      <c r="R39" s="20" t="s">
        <v>16</v>
      </c>
      <c r="S39" s="20" t="s">
        <v>16</v>
      </c>
      <c r="T39" s="20">
        <f t="shared" si="38"/>
        <v>-0.11</v>
      </c>
      <c r="U39" s="20">
        <f t="shared" si="38"/>
        <v>-48.67</v>
      </c>
      <c r="V39" s="20" t="s">
        <v>16</v>
      </c>
      <c r="W39" s="22"/>
      <c r="X39" s="21"/>
      <c r="Y39" s="22"/>
      <c r="Z39" s="21"/>
    </row>
    <row r="40" spans="1:26" s="63" customFormat="1" ht="60.75" customHeight="1" x14ac:dyDescent="0.25">
      <c r="A40" s="76" t="s">
        <v>89</v>
      </c>
      <c r="B40" s="77" t="s">
        <v>90</v>
      </c>
      <c r="C40" s="64" t="s">
        <v>16</v>
      </c>
      <c r="D40" s="64" t="s">
        <v>16</v>
      </c>
      <c r="E40" s="38" t="s">
        <v>16</v>
      </c>
      <c r="F40" s="64" t="s">
        <v>16</v>
      </c>
      <c r="G40" s="64" t="s">
        <v>16</v>
      </c>
      <c r="H40" s="64" t="s">
        <v>16</v>
      </c>
      <c r="I40" s="64" t="s">
        <v>16</v>
      </c>
      <c r="J40" s="64" t="s">
        <v>16</v>
      </c>
      <c r="K40" s="64" t="s">
        <v>16</v>
      </c>
      <c r="L40" s="64" t="s">
        <v>16</v>
      </c>
      <c r="M40" s="64" t="s">
        <v>16</v>
      </c>
      <c r="N40" s="64" t="s">
        <v>16</v>
      </c>
      <c r="O40" s="64" t="s">
        <v>16</v>
      </c>
      <c r="P40" s="64" t="s">
        <v>16</v>
      </c>
      <c r="Q40" s="64" t="s">
        <v>16</v>
      </c>
      <c r="R40" s="64" t="s">
        <v>16</v>
      </c>
      <c r="S40" s="64" t="s">
        <v>16</v>
      </c>
      <c r="T40" s="64" t="s">
        <v>16</v>
      </c>
      <c r="U40" s="64" t="s">
        <v>16</v>
      </c>
      <c r="V40" s="64" t="s">
        <v>16</v>
      </c>
      <c r="W40" s="22"/>
      <c r="X40" s="21"/>
      <c r="Y40" s="22"/>
      <c r="Z40" s="21"/>
    </row>
    <row r="41" spans="1:26" s="63" customFormat="1" ht="60.75" customHeight="1" x14ac:dyDescent="0.25">
      <c r="A41" s="76" t="s">
        <v>91</v>
      </c>
      <c r="B41" s="68" t="s">
        <v>92</v>
      </c>
      <c r="C41" s="64" t="s">
        <v>16</v>
      </c>
      <c r="D41" s="20">
        <f>SUM(D42)</f>
        <v>0.22600000000000001</v>
      </c>
      <c r="E41" s="38" t="s">
        <v>16</v>
      </c>
      <c r="F41" s="20">
        <f t="shared" ref="E41:U41" si="39">SUM(F42)</f>
        <v>0.22600000000000001</v>
      </c>
      <c r="G41" s="20">
        <f t="shared" si="39"/>
        <v>0.22600000000000001</v>
      </c>
      <c r="H41" s="20">
        <f t="shared" si="39"/>
        <v>0.22600000000000001</v>
      </c>
      <c r="I41" s="20">
        <f t="shared" si="39"/>
        <v>0.33600000000000002</v>
      </c>
      <c r="J41" s="20" t="s">
        <v>16</v>
      </c>
      <c r="K41" s="20" t="s">
        <v>16</v>
      </c>
      <c r="L41" s="20" t="s">
        <v>16</v>
      </c>
      <c r="M41" s="20" t="s">
        <v>16</v>
      </c>
      <c r="N41" s="20">
        <f t="shared" si="39"/>
        <v>0.22600000000000001</v>
      </c>
      <c r="O41" s="20" t="s">
        <v>16</v>
      </c>
      <c r="P41" s="20" t="s">
        <v>16</v>
      </c>
      <c r="Q41" s="20">
        <f t="shared" si="39"/>
        <v>0.33600000000000002</v>
      </c>
      <c r="R41" s="20" t="s">
        <v>16</v>
      </c>
      <c r="S41" s="20" t="s">
        <v>16</v>
      </c>
      <c r="T41" s="20">
        <f t="shared" si="39"/>
        <v>-0.11</v>
      </c>
      <c r="U41" s="20">
        <f t="shared" si="39"/>
        <v>-48.67</v>
      </c>
      <c r="V41" s="20"/>
      <c r="W41" s="22"/>
      <c r="X41" s="21"/>
      <c r="Y41" s="22"/>
      <c r="Z41" s="21"/>
    </row>
    <row r="42" spans="1:26" s="63" customFormat="1" ht="60.75" customHeight="1" x14ac:dyDescent="0.25">
      <c r="A42" s="74" t="s">
        <v>93</v>
      </c>
      <c r="B42" s="60" t="s">
        <v>94</v>
      </c>
      <c r="C42" s="75" t="s">
        <v>95</v>
      </c>
      <c r="D42" s="20">
        <v>0.22600000000000001</v>
      </c>
      <c r="E42" s="20" t="s">
        <v>16</v>
      </c>
      <c r="F42" s="20">
        <v>0.22600000000000001</v>
      </c>
      <c r="G42" s="20">
        <v>0.22600000000000001</v>
      </c>
      <c r="H42" s="20">
        <f>SUM(J42,L42,N42,P42)</f>
        <v>0.22600000000000001</v>
      </c>
      <c r="I42" s="20">
        <f>SUM(K42,M42,O42,Q42)</f>
        <v>0.33600000000000002</v>
      </c>
      <c r="J42" s="20" t="s">
        <v>16</v>
      </c>
      <c r="K42" s="20" t="s">
        <v>16</v>
      </c>
      <c r="L42" s="20" t="s">
        <v>16</v>
      </c>
      <c r="M42" s="20" t="s">
        <v>16</v>
      </c>
      <c r="N42" s="20">
        <v>0.22600000000000001</v>
      </c>
      <c r="O42" s="20" t="s">
        <v>16</v>
      </c>
      <c r="P42" s="20" t="s">
        <v>16</v>
      </c>
      <c r="Q42" s="20">
        <v>0.33600000000000002</v>
      </c>
      <c r="R42" s="20" t="s">
        <v>16</v>
      </c>
      <c r="S42" s="20" t="s">
        <v>16</v>
      </c>
      <c r="T42" s="20">
        <v>-0.11</v>
      </c>
      <c r="U42" s="20">
        <v>-48.67</v>
      </c>
      <c r="V42" s="20"/>
      <c r="W42" s="22"/>
      <c r="X42" s="21"/>
      <c r="Y42" s="22"/>
      <c r="Z42" s="21"/>
    </row>
    <row r="43" spans="1:26" s="15" customFormat="1" ht="100.5" customHeight="1" x14ac:dyDescent="0.25">
      <c r="A43" s="51" t="s">
        <v>34</v>
      </c>
      <c r="B43" s="52" t="s">
        <v>44</v>
      </c>
      <c r="C43" s="24" t="s">
        <v>16</v>
      </c>
      <c r="D43" s="20" t="s">
        <v>16</v>
      </c>
      <c r="E43" s="20" t="s">
        <v>16</v>
      </c>
      <c r="F43" s="20" t="s">
        <v>16</v>
      </c>
      <c r="G43" s="20" t="s">
        <v>16</v>
      </c>
      <c r="H43" s="20" t="s">
        <v>16</v>
      </c>
      <c r="I43" s="20" t="s">
        <v>16</v>
      </c>
      <c r="J43" s="20" t="s">
        <v>16</v>
      </c>
      <c r="K43" s="20" t="s">
        <v>16</v>
      </c>
      <c r="L43" s="20" t="s">
        <v>16</v>
      </c>
      <c r="M43" s="20" t="s">
        <v>16</v>
      </c>
      <c r="N43" s="20" t="s">
        <v>16</v>
      </c>
      <c r="O43" s="20" t="s">
        <v>16</v>
      </c>
      <c r="P43" s="20" t="s">
        <v>16</v>
      </c>
      <c r="Q43" s="20" t="s">
        <v>16</v>
      </c>
      <c r="R43" s="20" t="s">
        <v>16</v>
      </c>
      <c r="S43" s="20" t="s">
        <v>16</v>
      </c>
      <c r="T43" s="20" t="s">
        <v>16</v>
      </c>
      <c r="U43" s="20" t="s">
        <v>16</v>
      </c>
      <c r="V43" s="24" t="s">
        <v>16</v>
      </c>
      <c r="W43" s="22"/>
      <c r="X43" s="21"/>
      <c r="Y43" s="22"/>
      <c r="Z43" s="21"/>
    </row>
    <row r="44" spans="1:26" s="14" customFormat="1" ht="54" customHeight="1" x14ac:dyDescent="0.25">
      <c r="A44" s="51" t="s">
        <v>35</v>
      </c>
      <c r="B44" s="52" t="s">
        <v>36</v>
      </c>
      <c r="C44" s="24" t="s">
        <v>16</v>
      </c>
      <c r="D44" s="24" t="s">
        <v>16</v>
      </c>
      <c r="E44" s="20" t="s">
        <v>16</v>
      </c>
      <c r="F44" s="20" t="s">
        <v>16</v>
      </c>
      <c r="G44" s="20" t="s">
        <v>16</v>
      </c>
      <c r="H44" s="20" t="s">
        <v>16</v>
      </c>
      <c r="I44" s="20" t="s">
        <v>16</v>
      </c>
      <c r="J44" s="20" t="s">
        <v>16</v>
      </c>
      <c r="K44" s="20" t="s">
        <v>16</v>
      </c>
      <c r="L44" s="20" t="s">
        <v>16</v>
      </c>
      <c r="M44" s="20" t="s">
        <v>16</v>
      </c>
      <c r="N44" s="20" t="s">
        <v>16</v>
      </c>
      <c r="O44" s="20" t="s">
        <v>16</v>
      </c>
      <c r="P44" s="20" t="s">
        <v>16</v>
      </c>
      <c r="Q44" s="20" t="s">
        <v>16</v>
      </c>
      <c r="R44" s="20" t="s">
        <v>16</v>
      </c>
      <c r="S44" s="20" t="s">
        <v>16</v>
      </c>
      <c r="T44" s="20" t="s">
        <v>16</v>
      </c>
      <c r="U44" s="20" t="s">
        <v>16</v>
      </c>
      <c r="V44" s="24" t="s">
        <v>16</v>
      </c>
      <c r="W44" s="22"/>
      <c r="X44" s="21"/>
      <c r="Y44" s="22"/>
      <c r="Z44" s="21"/>
    </row>
    <row r="45" spans="1:26" s="14" customFormat="1" ht="32.25" customHeight="1" x14ac:dyDescent="0.25">
      <c r="A45" s="51" t="s">
        <v>49</v>
      </c>
      <c r="B45" s="55" t="s">
        <v>37</v>
      </c>
      <c r="C45" s="24" t="s">
        <v>16</v>
      </c>
      <c r="D45" s="24" t="s">
        <v>16</v>
      </c>
      <c r="E45" s="24" t="s">
        <v>16</v>
      </c>
      <c r="F45" s="24" t="s">
        <v>16</v>
      </c>
      <c r="G45" s="24" t="s">
        <v>16</v>
      </c>
      <c r="H45" s="24" t="s">
        <v>16</v>
      </c>
      <c r="I45" s="24" t="s">
        <v>16</v>
      </c>
      <c r="J45" s="24" t="s">
        <v>16</v>
      </c>
      <c r="K45" s="24" t="s">
        <v>16</v>
      </c>
      <c r="L45" s="24" t="s">
        <v>16</v>
      </c>
      <c r="M45" s="24" t="s">
        <v>16</v>
      </c>
      <c r="N45" s="24" t="s">
        <v>16</v>
      </c>
      <c r="O45" s="24" t="s">
        <v>16</v>
      </c>
      <c r="P45" s="24" t="s">
        <v>16</v>
      </c>
      <c r="Q45" s="24" t="s">
        <v>16</v>
      </c>
      <c r="R45" s="24" t="s">
        <v>16</v>
      </c>
      <c r="S45" s="24" t="s">
        <v>16</v>
      </c>
      <c r="T45" s="24" t="s">
        <v>16</v>
      </c>
      <c r="U45" s="24" t="s">
        <v>16</v>
      </c>
      <c r="V45" s="59" t="s">
        <v>16</v>
      </c>
      <c r="W45" s="22"/>
      <c r="X45" s="21"/>
      <c r="Y45" s="22"/>
      <c r="Z45" s="21"/>
    </row>
    <row r="46" spans="1:26" s="14" customFormat="1" ht="33" customHeight="1" x14ac:dyDescent="0.25">
      <c r="A46" s="51" t="s">
        <v>50</v>
      </c>
      <c r="B46" s="55" t="s">
        <v>38</v>
      </c>
      <c r="C46" s="24" t="s">
        <v>16</v>
      </c>
      <c r="D46" s="24" t="s">
        <v>16</v>
      </c>
      <c r="E46" s="24" t="s">
        <v>16</v>
      </c>
      <c r="F46" s="24" t="s">
        <v>16</v>
      </c>
      <c r="G46" s="24" t="s">
        <v>16</v>
      </c>
      <c r="H46" s="24" t="s">
        <v>16</v>
      </c>
      <c r="I46" s="24" t="s">
        <v>16</v>
      </c>
      <c r="J46" s="24" t="s">
        <v>16</v>
      </c>
      <c r="K46" s="24" t="s">
        <v>16</v>
      </c>
      <c r="L46" s="24" t="s">
        <v>16</v>
      </c>
      <c r="M46" s="24" t="s">
        <v>16</v>
      </c>
      <c r="N46" s="24" t="s">
        <v>16</v>
      </c>
      <c r="O46" s="24" t="s">
        <v>16</v>
      </c>
      <c r="P46" s="24" t="s">
        <v>16</v>
      </c>
      <c r="Q46" s="24" t="s">
        <v>16</v>
      </c>
      <c r="R46" s="24" t="s">
        <v>16</v>
      </c>
      <c r="S46" s="24" t="s">
        <v>16</v>
      </c>
      <c r="T46" s="24" t="s">
        <v>16</v>
      </c>
      <c r="U46" s="24" t="s">
        <v>16</v>
      </c>
      <c r="V46" s="59" t="s">
        <v>16</v>
      </c>
      <c r="W46" s="22"/>
      <c r="X46" s="21"/>
      <c r="Y46" s="22"/>
      <c r="Z46" s="21"/>
    </row>
    <row r="47" spans="1:26" ht="25.9" customHeight="1" x14ac:dyDescent="0.25">
      <c r="A47" s="93"/>
      <c r="B47" s="93"/>
      <c r="C47" s="93"/>
      <c r="D47" s="10"/>
      <c r="E47" s="34"/>
      <c r="F47" s="43"/>
      <c r="W47" s="21"/>
      <c r="X47" s="21"/>
      <c r="Y47" s="21"/>
      <c r="Z47" s="21"/>
    </row>
    <row r="48" spans="1:26" ht="30" customHeight="1" x14ac:dyDescent="0.25">
      <c r="A48" s="82"/>
      <c r="B48" s="82"/>
      <c r="C48" s="82"/>
      <c r="D48" s="86" t="s">
        <v>73</v>
      </c>
      <c r="E48" s="86"/>
      <c r="F48" s="86"/>
      <c r="G48" s="86"/>
      <c r="H48" s="86"/>
      <c r="O48" s="78" t="s">
        <v>74</v>
      </c>
      <c r="P48" s="78"/>
      <c r="Q48" s="78"/>
    </row>
    <row r="49" spans="1:18" ht="57.75" customHeight="1" x14ac:dyDescent="0.25">
      <c r="A49" s="82"/>
      <c r="B49" s="82"/>
      <c r="C49" s="82"/>
      <c r="D49" s="11"/>
      <c r="E49" s="31"/>
      <c r="F49" s="47"/>
    </row>
    <row r="50" spans="1:18" ht="37.5" customHeight="1" x14ac:dyDescent="0.25">
      <c r="A50" s="82"/>
      <c r="B50" s="82"/>
      <c r="C50" s="82"/>
      <c r="D50" s="11"/>
      <c r="E50" s="31"/>
      <c r="F50" s="47"/>
    </row>
    <row r="51" spans="1:18" ht="53.25" customHeight="1" x14ac:dyDescent="0.25">
      <c r="A51" s="83"/>
      <c r="B51" s="83"/>
      <c r="C51" s="83"/>
      <c r="D51" s="6"/>
      <c r="E51" s="32"/>
      <c r="F51" s="48"/>
      <c r="G51" s="10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43"/>
    </row>
    <row r="52" spans="1:18" x14ac:dyDescent="0.25">
      <c r="A52" s="84"/>
      <c r="B52" s="84"/>
      <c r="C52" s="84"/>
      <c r="D52" s="5"/>
    </row>
    <row r="53" spans="1:18" x14ac:dyDescent="0.25">
      <c r="B53" s="79"/>
      <c r="C53" s="79"/>
      <c r="D53" s="79"/>
      <c r="E53" s="79"/>
      <c r="F53" s="79"/>
      <c r="G53" s="79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44"/>
    </row>
    <row r="54" spans="1:18" x14ac:dyDescent="0.25">
      <c r="B54" s="85"/>
      <c r="C54" s="85"/>
      <c r="D54" s="85"/>
      <c r="E54" s="85"/>
      <c r="F54" s="85"/>
      <c r="G54" s="85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49"/>
    </row>
    <row r="55" spans="1:18" x14ac:dyDescent="0.25">
      <c r="B55" s="79"/>
      <c r="C55" s="79"/>
      <c r="D55" s="79"/>
      <c r="E55" s="79"/>
      <c r="F55" s="79"/>
      <c r="G55" s="79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44"/>
    </row>
    <row r="56" spans="1:18" x14ac:dyDescent="0.25">
      <c r="B56" s="80"/>
      <c r="C56" s="80"/>
      <c r="D56" s="80"/>
      <c r="E56" s="80"/>
      <c r="F56" s="80"/>
      <c r="G56" s="8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45"/>
    </row>
    <row r="57" spans="1:18" x14ac:dyDescent="0.25">
      <c r="B57" s="8"/>
      <c r="C57" s="5"/>
      <c r="D57" s="5"/>
    </row>
    <row r="58" spans="1:18" x14ac:dyDescent="0.25">
      <c r="B58" s="81"/>
      <c r="C58" s="81"/>
      <c r="D58" s="81"/>
      <c r="E58" s="81"/>
      <c r="F58" s="81"/>
      <c r="G58" s="81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46"/>
    </row>
  </sheetData>
  <autoFilter ref="A16:V16"/>
  <mergeCells count="35">
    <mergeCell ref="A6:V6"/>
    <mergeCell ref="A5:V5"/>
    <mergeCell ref="A4:V4"/>
    <mergeCell ref="J13:K13"/>
    <mergeCell ref="L13:M13"/>
    <mergeCell ref="N13:O13"/>
    <mergeCell ref="P13:Q13"/>
    <mergeCell ref="A8:V8"/>
    <mergeCell ref="T12:U13"/>
    <mergeCell ref="D12:D14"/>
    <mergeCell ref="A9:G9"/>
    <mergeCell ref="A7:G7"/>
    <mergeCell ref="A10:V10"/>
    <mergeCell ref="V12:V14"/>
    <mergeCell ref="C12:C14"/>
    <mergeCell ref="A12:A14"/>
    <mergeCell ref="H12:Q12"/>
    <mergeCell ref="H13:I13"/>
    <mergeCell ref="F12:G13"/>
    <mergeCell ref="R12:S13"/>
    <mergeCell ref="A47:C47"/>
    <mergeCell ref="B12:B14"/>
    <mergeCell ref="E12:E14"/>
    <mergeCell ref="O48:Q48"/>
    <mergeCell ref="B55:G55"/>
    <mergeCell ref="B56:G56"/>
    <mergeCell ref="B58:G58"/>
    <mergeCell ref="A48:C48"/>
    <mergeCell ref="A49:C49"/>
    <mergeCell ref="A50:C50"/>
    <mergeCell ref="A51:C51"/>
    <mergeCell ref="A52:C52"/>
    <mergeCell ref="B53:G53"/>
    <mergeCell ref="B54:G54"/>
    <mergeCell ref="D48:H48"/>
  </mergeCells>
  <phoneticPr fontId="13" type="noConversion"/>
  <printOptions horizontalCentered="1"/>
  <pageMargins left="0.51181102362204722" right="0.31496062992125984" top="0.74803149606299213" bottom="0.55118110236220474" header="0.31496062992125984" footer="0.31496062992125984"/>
  <pageSetup paperSize="8" scale="75" fitToWidth="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12</vt:lpstr>
      <vt:lpstr>'12'!Область_печати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Пользователь Windows</cp:lastModifiedBy>
  <cp:lastPrinted>2020-11-10T06:49:03Z</cp:lastPrinted>
  <dcterms:created xsi:type="dcterms:W3CDTF">2009-07-27T10:10:26Z</dcterms:created>
  <dcterms:modified xsi:type="dcterms:W3CDTF">2022-02-04T12:03:21Z</dcterms:modified>
</cp:coreProperties>
</file>